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eq932380\Downloads\change-impact-assessment-page-package\project-templates\"/>
    </mc:Choice>
  </mc:AlternateContent>
  <xr:revisionPtr revIDLastSave="0" documentId="13_ncr:1_{8BEBAF71-CC08-4DA5-9328-5FD6596929FF}" xr6:coauthVersionLast="47" xr6:coauthVersionMax="47" xr10:uidLastSave="{00000000-0000-0000-0000-000000000000}"/>
  <bookViews>
    <workbookView xWindow="-110" yWindow="-110" windowWidth="22780" windowHeight="14540" xr2:uid="{00000000-000D-0000-FFFF-FFFF00000000}"/>
  </bookViews>
  <sheets>
    <sheet name="Summary" sheetId="1" r:id="rId1"/>
    <sheet name="Impact assessment" sheetId="2" r:id="rId2"/>
    <sheet name="Worked example" sheetId="3" r:id="rId3"/>
    <sheet name="Instructions and resource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8" i="3" l="1"/>
  <c r="N208" i="3"/>
  <c r="M208" i="3"/>
  <c r="P207" i="3"/>
  <c r="N207" i="3"/>
  <c r="M207" i="3"/>
  <c r="P206" i="3"/>
  <c r="N206" i="3"/>
  <c r="M206" i="3"/>
  <c r="P205" i="3"/>
  <c r="N205" i="3"/>
  <c r="M205" i="3"/>
  <c r="P204" i="3"/>
  <c r="N204" i="3"/>
  <c r="M204" i="3"/>
  <c r="P203" i="3"/>
  <c r="N203" i="3"/>
  <c r="M203" i="3"/>
  <c r="P202" i="3"/>
  <c r="N202" i="3"/>
  <c r="M202" i="3"/>
  <c r="P201" i="3"/>
  <c r="N201" i="3"/>
  <c r="M201" i="3"/>
  <c r="P200" i="3"/>
  <c r="N200" i="3"/>
  <c r="M200" i="3"/>
  <c r="P199" i="3"/>
  <c r="N199" i="3"/>
  <c r="M199" i="3"/>
  <c r="P198" i="3"/>
  <c r="N198" i="3"/>
  <c r="M198" i="3"/>
  <c r="P197" i="3"/>
  <c r="N197" i="3"/>
  <c r="M197" i="3"/>
  <c r="P196" i="3"/>
  <c r="N196" i="3"/>
  <c r="M196" i="3"/>
  <c r="P195" i="3"/>
  <c r="N195" i="3"/>
  <c r="M195" i="3"/>
  <c r="P194" i="3"/>
  <c r="N194" i="3"/>
  <c r="M194" i="3"/>
  <c r="P193" i="3"/>
  <c r="N193" i="3"/>
  <c r="M193" i="3"/>
  <c r="P192" i="3"/>
  <c r="N192" i="3"/>
  <c r="M192" i="3"/>
  <c r="P191" i="3"/>
  <c r="N191" i="3"/>
  <c r="M191" i="3"/>
  <c r="P190" i="3"/>
  <c r="N190" i="3"/>
  <c r="M190" i="3"/>
  <c r="P189" i="3"/>
  <c r="N189" i="3"/>
  <c r="M189" i="3"/>
  <c r="P188" i="3"/>
  <c r="N188" i="3"/>
  <c r="M188" i="3"/>
  <c r="P187" i="3"/>
  <c r="N187" i="3"/>
  <c r="M187" i="3"/>
  <c r="P186" i="3"/>
  <c r="N186" i="3"/>
  <c r="M186" i="3"/>
  <c r="P185" i="3"/>
  <c r="N185" i="3"/>
  <c r="M185" i="3"/>
  <c r="P184" i="3"/>
  <c r="N184" i="3"/>
  <c r="M184" i="3"/>
  <c r="P183" i="3"/>
  <c r="N183" i="3"/>
  <c r="M183" i="3"/>
  <c r="P182" i="3"/>
  <c r="N182" i="3"/>
  <c r="M182" i="3"/>
  <c r="P181" i="3"/>
  <c r="N181" i="3"/>
  <c r="M181" i="3"/>
  <c r="P180" i="3"/>
  <c r="N180" i="3"/>
  <c r="M180" i="3"/>
  <c r="P179" i="3"/>
  <c r="N179" i="3"/>
  <c r="M179" i="3"/>
  <c r="P178" i="3"/>
  <c r="N178" i="3"/>
  <c r="M178" i="3"/>
  <c r="P177" i="3"/>
  <c r="N177" i="3"/>
  <c r="M177" i="3"/>
  <c r="P176" i="3"/>
  <c r="N176" i="3"/>
  <c r="M176" i="3"/>
  <c r="P175" i="3"/>
  <c r="N175" i="3"/>
  <c r="M175" i="3"/>
  <c r="P174" i="3"/>
  <c r="N174" i="3"/>
  <c r="M174" i="3"/>
  <c r="P173" i="3"/>
  <c r="N173" i="3"/>
  <c r="M173" i="3"/>
  <c r="P172" i="3"/>
  <c r="N172" i="3"/>
  <c r="M172" i="3"/>
  <c r="P171" i="3"/>
  <c r="N171" i="3"/>
  <c r="M171" i="3"/>
  <c r="P170" i="3"/>
  <c r="N170" i="3"/>
  <c r="M170" i="3"/>
  <c r="P169" i="3"/>
  <c r="N169" i="3"/>
  <c r="M169" i="3"/>
  <c r="P168" i="3"/>
  <c r="N168" i="3"/>
  <c r="M168" i="3"/>
  <c r="P167" i="3"/>
  <c r="N167" i="3"/>
  <c r="M167" i="3"/>
  <c r="P166" i="3"/>
  <c r="N166" i="3"/>
  <c r="M166" i="3"/>
  <c r="P165" i="3"/>
  <c r="N165" i="3"/>
  <c r="M165" i="3"/>
  <c r="P164" i="3"/>
  <c r="N164" i="3"/>
  <c r="M164" i="3"/>
  <c r="P163" i="3"/>
  <c r="N163" i="3"/>
  <c r="M163" i="3"/>
  <c r="P162" i="3"/>
  <c r="N162" i="3"/>
  <c r="M162" i="3"/>
  <c r="P161" i="3"/>
  <c r="N161" i="3"/>
  <c r="M161" i="3"/>
  <c r="P160" i="3"/>
  <c r="N160" i="3"/>
  <c r="M160" i="3"/>
  <c r="P159" i="3"/>
  <c r="N159" i="3"/>
  <c r="M159" i="3"/>
  <c r="P158" i="3"/>
  <c r="N158" i="3"/>
  <c r="M158" i="3"/>
  <c r="P157" i="3"/>
  <c r="N157" i="3"/>
  <c r="M157" i="3"/>
  <c r="P156" i="3"/>
  <c r="N156" i="3"/>
  <c r="M156" i="3"/>
  <c r="P155" i="3"/>
  <c r="N155" i="3"/>
  <c r="M155" i="3"/>
  <c r="P154" i="3"/>
  <c r="N154" i="3"/>
  <c r="M154" i="3"/>
  <c r="P153" i="3"/>
  <c r="N153" i="3"/>
  <c r="M153" i="3"/>
  <c r="P152" i="3"/>
  <c r="N152" i="3"/>
  <c r="M152" i="3"/>
  <c r="P151" i="3"/>
  <c r="N151" i="3"/>
  <c r="M151" i="3"/>
  <c r="P150" i="3"/>
  <c r="N150" i="3"/>
  <c r="M150" i="3"/>
  <c r="P149" i="3"/>
  <c r="N149" i="3"/>
  <c r="M149" i="3"/>
  <c r="P148" i="3"/>
  <c r="N148" i="3"/>
  <c r="M148" i="3"/>
  <c r="P147" i="3"/>
  <c r="N147" i="3"/>
  <c r="M147" i="3"/>
  <c r="P146" i="3"/>
  <c r="N146" i="3"/>
  <c r="M146" i="3"/>
  <c r="P145" i="3"/>
  <c r="N145" i="3"/>
  <c r="M145" i="3"/>
  <c r="P144" i="3"/>
  <c r="N144" i="3"/>
  <c r="M144" i="3"/>
  <c r="P143" i="3"/>
  <c r="N143" i="3"/>
  <c r="M143" i="3"/>
  <c r="P142" i="3"/>
  <c r="N142" i="3"/>
  <c r="M142" i="3"/>
  <c r="P141" i="3"/>
  <c r="N141" i="3"/>
  <c r="M141" i="3"/>
  <c r="P140" i="3"/>
  <c r="N140" i="3"/>
  <c r="M140" i="3"/>
  <c r="P139" i="3"/>
  <c r="N139" i="3"/>
  <c r="M139" i="3"/>
  <c r="P138" i="3"/>
  <c r="N138" i="3"/>
  <c r="M138" i="3"/>
  <c r="P137" i="3"/>
  <c r="N137" i="3"/>
  <c r="M137" i="3"/>
  <c r="P136" i="3"/>
  <c r="N136" i="3"/>
  <c r="M136" i="3"/>
  <c r="P135" i="3"/>
  <c r="N135" i="3"/>
  <c r="M135" i="3"/>
  <c r="P134" i="3"/>
  <c r="N134" i="3"/>
  <c r="M134" i="3"/>
  <c r="P133" i="3"/>
  <c r="N133" i="3"/>
  <c r="M133" i="3"/>
  <c r="P132" i="3"/>
  <c r="N132" i="3"/>
  <c r="M132" i="3"/>
  <c r="P131" i="3"/>
  <c r="N131" i="3"/>
  <c r="M131" i="3"/>
  <c r="P130" i="3"/>
  <c r="N130" i="3"/>
  <c r="M130" i="3"/>
  <c r="P129" i="3"/>
  <c r="N129" i="3"/>
  <c r="M129" i="3"/>
  <c r="P128" i="3"/>
  <c r="N128" i="3"/>
  <c r="M128" i="3"/>
  <c r="P127" i="3"/>
  <c r="N127" i="3"/>
  <c r="M127" i="3"/>
  <c r="P126" i="3"/>
  <c r="N126" i="3"/>
  <c r="M126" i="3"/>
  <c r="P125" i="3"/>
  <c r="N125" i="3"/>
  <c r="M125" i="3"/>
  <c r="P124" i="3"/>
  <c r="N124" i="3"/>
  <c r="M124" i="3"/>
  <c r="P123" i="3"/>
  <c r="N123" i="3"/>
  <c r="M123" i="3"/>
  <c r="P122" i="3"/>
  <c r="N122" i="3"/>
  <c r="M122" i="3"/>
  <c r="P121" i="3"/>
  <c r="N121" i="3"/>
  <c r="M121" i="3"/>
  <c r="P120" i="3"/>
  <c r="N120" i="3"/>
  <c r="M120" i="3"/>
  <c r="P119" i="3"/>
  <c r="N119" i="3"/>
  <c r="M119" i="3"/>
  <c r="P118" i="3"/>
  <c r="N118" i="3"/>
  <c r="M118" i="3"/>
  <c r="P117" i="3"/>
  <c r="N117" i="3"/>
  <c r="M117" i="3"/>
  <c r="P116" i="3"/>
  <c r="N116" i="3"/>
  <c r="M116" i="3"/>
  <c r="P115" i="3"/>
  <c r="N115" i="3"/>
  <c r="M115" i="3"/>
  <c r="P114" i="3"/>
  <c r="N114" i="3"/>
  <c r="M114" i="3"/>
  <c r="P113" i="3"/>
  <c r="N113" i="3"/>
  <c r="M113" i="3"/>
  <c r="P112" i="3"/>
  <c r="N112" i="3"/>
  <c r="M112" i="3"/>
  <c r="P111" i="3"/>
  <c r="N111" i="3"/>
  <c r="M111" i="3"/>
  <c r="P110" i="3"/>
  <c r="N110" i="3"/>
  <c r="M110" i="3"/>
  <c r="P109" i="3"/>
  <c r="N109" i="3"/>
  <c r="M109" i="3"/>
  <c r="P108" i="3"/>
  <c r="N108" i="3"/>
  <c r="M108" i="3"/>
  <c r="P107" i="3"/>
  <c r="N107" i="3"/>
  <c r="M107" i="3"/>
  <c r="P106" i="3"/>
  <c r="N106" i="3"/>
  <c r="M106" i="3"/>
  <c r="P105" i="3"/>
  <c r="N105" i="3"/>
  <c r="M105" i="3"/>
  <c r="P104" i="3"/>
  <c r="N104" i="3"/>
  <c r="M104" i="3"/>
  <c r="P103" i="3"/>
  <c r="N103" i="3"/>
  <c r="M103" i="3"/>
  <c r="P102" i="3"/>
  <c r="N102" i="3"/>
  <c r="M102" i="3"/>
  <c r="P101" i="3"/>
  <c r="N101" i="3"/>
  <c r="M101" i="3"/>
  <c r="P100" i="3"/>
  <c r="N100" i="3"/>
  <c r="M100" i="3"/>
  <c r="P99" i="3"/>
  <c r="N99" i="3"/>
  <c r="M99" i="3"/>
  <c r="P98" i="3"/>
  <c r="N98" i="3"/>
  <c r="M98" i="3"/>
  <c r="P97" i="3"/>
  <c r="N97" i="3"/>
  <c r="M97" i="3"/>
  <c r="P96" i="3"/>
  <c r="N96" i="3"/>
  <c r="M96" i="3"/>
  <c r="P95" i="3"/>
  <c r="N95" i="3"/>
  <c r="M95" i="3"/>
  <c r="P94" i="3"/>
  <c r="N94" i="3"/>
  <c r="M94" i="3"/>
  <c r="P93" i="3"/>
  <c r="N93" i="3"/>
  <c r="M93" i="3"/>
  <c r="P92" i="3"/>
  <c r="N92" i="3"/>
  <c r="M92" i="3"/>
  <c r="P91" i="3"/>
  <c r="N91" i="3"/>
  <c r="M91" i="3"/>
  <c r="P90" i="3"/>
  <c r="N90" i="3"/>
  <c r="M90" i="3"/>
  <c r="P89" i="3"/>
  <c r="N89" i="3"/>
  <c r="M89" i="3"/>
  <c r="P88" i="3"/>
  <c r="N88" i="3"/>
  <c r="M88" i="3"/>
  <c r="P87" i="3"/>
  <c r="N87" i="3"/>
  <c r="M87" i="3"/>
  <c r="P86" i="3"/>
  <c r="N86" i="3"/>
  <c r="M86" i="3"/>
  <c r="P85" i="3"/>
  <c r="N85" i="3"/>
  <c r="M85" i="3"/>
  <c r="P84" i="3"/>
  <c r="N84" i="3"/>
  <c r="M84" i="3"/>
  <c r="P83" i="3"/>
  <c r="N83" i="3"/>
  <c r="M83" i="3"/>
  <c r="P82" i="3"/>
  <c r="N82" i="3"/>
  <c r="M82" i="3"/>
  <c r="P81" i="3"/>
  <c r="N81" i="3"/>
  <c r="M81" i="3"/>
  <c r="P80" i="3"/>
  <c r="N80" i="3"/>
  <c r="M80" i="3"/>
  <c r="P79" i="3"/>
  <c r="N79" i="3"/>
  <c r="M79" i="3"/>
  <c r="P78" i="3"/>
  <c r="N78" i="3"/>
  <c r="M78" i="3"/>
  <c r="P77" i="3"/>
  <c r="N77" i="3"/>
  <c r="M77" i="3"/>
  <c r="P76" i="3"/>
  <c r="N76" i="3"/>
  <c r="M76" i="3"/>
  <c r="P75" i="3"/>
  <c r="N75" i="3"/>
  <c r="M75" i="3"/>
  <c r="P74" i="3"/>
  <c r="N74" i="3"/>
  <c r="M74" i="3"/>
  <c r="P73" i="3"/>
  <c r="N73" i="3"/>
  <c r="M73" i="3"/>
  <c r="P72" i="3"/>
  <c r="N72" i="3"/>
  <c r="M72" i="3"/>
  <c r="P71" i="3"/>
  <c r="N71" i="3"/>
  <c r="M71" i="3"/>
  <c r="P70" i="3"/>
  <c r="N70" i="3"/>
  <c r="M70" i="3"/>
  <c r="P69" i="3"/>
  <c r="N69" i="3"/>
  <c r="M69" i="3"/>
  <c r="P68" i="3"/>
  <c r="N68" i="3"/>
  <c r="M68" i="3"/>
  <c r="P67" i="3"/>
  <c r="N67" i="3"/>
  <c r="M67" i="3"/>
  <c r="P66" i="3"/>
  <c r="N66" i="3"/>
  <c r="M66" i="3"/>
  <c r="P65" i="3"/>
  <c r="N65" i="3"/>
  <c r="M65" i="3"/>
  <c r="P64" i="3"/>
  <c r="N64" i="3"/>
  <c r="M64" i="3"/>
  <c r="P63" i="3"/>
  <c r="N63" i="3"/>
  <c r="M63" i="3"/>
  <c r="P62" i="3"/>
  <c r="N62" i="3"/>
  <c r="M62" i="3"/>
  <c r="P61" i="3"/>
  <c r="N61" i="3"/>
  <c r="M61" i="3"/>
  <c r="P60" i="3"/>
  <c r="N60" i="3"/>
  <c r="M60" i="3"/>
  <c r="P59" i="3"/>
  <c r="N59" i="3"/>
  <c r="M59" i="3"/>
  <c r="P58" i="3"/>
  <c r="N58" i="3"/>
  <c r="M58" i="3"/>
  <c r="P57" i="3"/>
  <c r="N57" i="3"/>
  <c r="M57" i="3"/>
  <c r="P56" i="3"/>
  <c r="N56" i="3"/>
  <c r="M56" i="3"/>
  <c r="P55" i="3"/>
  <c r="N55" i="3"/>
  <c r="M55" i="3"/>
  <c r="P54" i="3"/>
  <c r="N54" i="3"/>
  <c r="M54" i="3"/>
  <c r="P53" i="3"/>
  <c r="N53" i="3"/>
  <c r="M53" i="3"/>
  <c r="P52" i="3"/>
  <c r="N52" i="3"/>
  <c r="M52" i="3"/>
  <c r="P51" i="3"/>
  <c r="N51" i="3"/>
  <c r="M51" i="3"/>
  <c r="P50" i="3"/>
  <c r="N50" i="3"/>
  <c r="M50" i="3"/>
  <c r="P49" i="3"/>
  <c r="N49" i="3"/>
  <c r="M49" i="3"/>
  <c r="P48" i="3"/>
  <c r="N48" i="3"/>
  <c r="M48" i="3"/>
  <c r="P47" i="3"/>
  <c r="N47" i="3"/>
  <c r="M47" i="3"/>
  <c r="P46" i="3"/>
  <c r="N46" i="3"/>
  <c r="M46" i="3"/>
  <c r="P45" i="3"/>
  <c r="N45" i="3"/>
  <c r="M45" i="3"/>
  <c r="P44" i="3"/>
  <c r="N44" i="3"/>
  <c r="M44" i="3"/>
  <c r="P43" i="3"/>
  <c r="N43" i="3"/>
  <c r="M43" i="3"/>
  <c r="P42" i="3"/>
  <c r="N42" i="3"/>
  <c r="M42" i="3"/>
  <c r="P41" i="3"/>
  <c r="N41" i="3"/>
  <c r="M41" i="3"/>
  <c r="P40" i="3"/>
  <c r="N40" i="3"/>
  <c r="M40" i="3"/>
  <c r="P39" i="3"/>
  <c r="N39" i="3"/>
  <c r="M39" i="3"/>
  <c r="P38" i="3"/>
  <c r="N38" i="3"/>
  <c r="M38" i="3"/>
  <c r="P37" i="3"/>
  <c r="N37" i="3"/>
  <c r="M37" i="3"/>
  <c r="P36" i="3"/>
  <c r="N36" i="3"/>
  <c r="M36" i="3"/>
  <c r="P35" i="3"/>
  <c r="N35" i="3"/>
  <c r="M35" i="3"/>
  <c r="P34" i="3"/>
  <c r="N34" i="3"/>
  <c r="M34" i="3"/>
  <c r="P33" i="3"/>
  <c r="N33" i="3"/>
  <c r="M33" i="3"/>
  <c r="P32" i="3"/>
  <c r="N32" i="3"/>
  <c r="M32" i="3"/>
  <c r="P31" i="3"/>
  <c r="N31" i="3"/>
  <c r="M31" i="3"/>
  <c r="P30" i="3"/>
  <c r="N30" i="3"/>
  <c r="M30" i="3"/>
  <c r="P29" i="3"/>
  <c r="N29" i="3"/>
  <c r="M29" i="3"/>
  <c r="P28" i="3"/>
  <c r="N28" i="3"/>
  <c r="M28" i="3"/>
  <c r="P27" i="3"/>
  <c r="N27" i="3"/>
  <c r="M27" i="3"/>
  <c r="P26" i="3"/>
  <c r="N26" i="3"/>
  <c r="M26" i="3"/>
  <c r="P25" i="3"/>
  <c r="N25" i="3"/>
  <c r="M25" i="3"/>
  <c r="P24" i="3"/>
  <c r="N24" i="3"/>
  <c r="M24" i="3"/>
  <c r="P23" i="3"/>
  <c r="N23" i="3"/>
  <c r="M23" i="3"/>
  <c r="P22" i="3"/>
  <c r="N22" i="3"/>
  <c r="M22" i="3"/>
  <c r="P21" i="3"/>
  <c r="N21" i="3"/>
  <c r="M21" i="3"/>
  <c r="P20" i="3"/>
  <c r="N20" i="3"/>
  <c r="M20" i="3"/>
  <c r="P19" i="3"/>
  <c r="N19" i="3"/>
  <c r="M19" i="3"/>
  <c r="P18" i="3"/>
  <c r="N18" i="3"/>
  <c r="M18" i="3"/>
  <c r="P17" i="3"/>
  <c r="N17" i="3"/>
  <c r="M17" i="3"/>
  <c r="P16" i="3"/>
  <c r="N16" i="3"/>
  <c r="M16" i="3"/>
  <c r="P15" i="3"/>
  <c r="N15" i="3"/>
  <c r="M15" i="3"/>
  <c r="P14" i="3"/>
  <c r="N14" i="3"/>
  <c r="M14" i="3"/>
  <c r="P13" i="3"/>
  <c r="N13" i="3"/>
  <c r="M13" i="3"/>
  <c r="P12" i="3"/>
  <c r="N12" i="3"/>
  <c r="M12" i="3"/>
  <c r="P11" i="3"/>
  <c r="N11" i="3"/>
  <c r="M11" i="3"/>
  <c r="P10" i="3"/>
  <c r="N10" i="3"/>
  <c r="M10" i="3"/>
  <c r="P9" i="3"/>
  <c r="N9" i="3"/>
  <c r="M9" i="3"/>
  <c r="P208" i="2"/>
  <c r="N208" i="2"/>
  <c r="M208" i="2"/>
  <c r="P207" i="2"/>
  <c r="N207" i="2"/>
  <c r="M207" i="2"/>
  <c r="P206" i="2"/>
  <c r="N206" i="2"/>
  <c r="M206" i="2"/>
  <c r="P205" i="2"/>
  <c r="N205" i="2"/>
  <c r="J13" i="1" s="1"/>
  <c r="M205" i="2"/>
  <c r="P204" i="2"/>
  <c r="N204" i="2"/>
  <c r="M204" i="2"/>
  <c r="P203" i="2"/>
  <c r="N203" i="2"/>
  <c r="M203" i="2"/>
  <c r="P202" i="2"/>
  <c r="N202" i="2"/>
  <c r="M202" i="2"/>
  <c r="P201" i="2"/>
  <c r="N201" i="2"/>
  <c r="M201" i="2"/>
  <c r="P200" i="2"/>
  <c r="N200" i="2"/>
  <c r="M200" i="2"/>
  <c r="P199" i="2"/>
  <c r="N199" i="2"/>
  <c r="M199" i="2"/>
  <c r="P198" i="2"/>
  <c r="N198" i="2"/>
  <c r="M198" i="2"/>
  <c r="P197" i="2"/>
  <c r="N197" i="2"/>
  <c r="M197" i="2"/>
  <c r="P196" i="2"/>
  <c r="N196" i="2"/>
  <c r="M196" i="2"/>
  <c r="P195" i="2"/>
  <c r="N195" i="2"/>
  <c r="M195" i="2"/>
  <c r="P194" i="2"/>
  <c r="N194" i="2"/>
  <c r="M194" i="2"/>
  <c r="P193" i="2"/>
  <c r="N193" i="2"/>
  <c r="M193" i="2"/>
  <c r="P192" i="2"/>
  <c r="N192" i="2"/>
  <c r="M192" i="2"/>
  <c r="P191" i="2"/>
  <c r="N191" i="2"/>
  <c r="M191" i="2"/>
  <c r="P190" i="2"/>
  <c r="N190" i="2"/>
  <c r="M190" i="2"/>
  <c r="P189" i="2"/>
  <c r="N189" i="2"/>
  <c r="M189" i="2"/>
  <c r="P188" i="2"/>
  <c r="N188" i="2"/>
  <c r="M188" i="2"/>
  <c r="P187" i="2"/>
  <c r="N187" i="2"/>
  <c r="M187" i="2"/>
  <c r="P186" i="2"/>
  <c r="N186" i="2"/>
  <c r="M186" i="2"/>
  <c r="P185" i="2"/>
  <c r="N185" i="2"/>
  <c r="M185" i="2"/>
  <c r="P184" i="2"/>
  <c r="N184" i="2"/>
  <c r="M184" i="2"/>
  <c r="P183" i="2"/>
  <c r="N183" i="2"/>
  <c r="M183" i="2"/>
  <c r="P182" i="2"/>
  <c r="N182" i="2"/>
  <c r="M182" i="2"/>
  <c r="P181" i="2"/>
  <c r="N181" i="2"/>
  <c r="M181" i="2"/>
  <c r="P180" i="2"/>
  <c r="N180" i="2"/>
  <c r="M180" i="2"/>
  <c r="P179" i="2"/>
  <c r="N179" i="2"/>
  <c r="M179" i="2"/>
  <c r="P178" i="2"/>
  <c r="N178" i="2"/>
  <c r="M178" i="2"/>
  <c r="P177" i="2"/>
  <c r="N177" i="2"/>
  <c r="M177" i="2"/>
  <c r="P176" i="2"/>
  <c r="N176" i="2"/>
  <c r="M176" i="2"/>
  <c r="P175" i="2"/>
  <c r="N175" i="2"/>
  <c r="M175" i="2"/>
  <c r="P174" i="2"/>
  <c r="N174" i="2"/>
  <c r="M174" i="2"/>
  <c r="P173" i="2"/>
  <c r="N173" i="2"/>
  <c r="M173" i="2"/>
  <c r="P172" i="2"/>
  <c r="N172" i="2"/>
  <c r="M172" i="2"/>
  <c r="P171" i="2"/>
  <c r="N171" i="2"/>
  <c r="M171" i="2"/>
  <c r="P170" i="2"/>
  <c r="N170" i="2"/>
  <c r="M170" i="2"/>
  <c r="P169" i="2"/>
  <c r="N169" i="2"/>
  <c r="M169" i="2"/>
  <c r="P168" i="2"/>
  <c r="N168" i="2"/>
  <c r="M168" i="2"/>
  <c r="P167" i="2"/>
  <c r="N167" i="2"/>
  <c r="M167" i="2"/>
  <c r="P166" i="2"/>
  <c r="N166" i="2"/>
  <c r="M166" i="2"/>
  <c r="P165" i="2"/>
  <c r="N165" i="2"/>
  <c r="M165" i="2"/>
  <c r="P164" i="2"/>
  <c r="N164" i="2"/>
  <c r="M164" i="2"/>
  <c r="P163" i="2"/>
  <c r="N163" i="2"/>
  <c r="M163" i="2"/>
  <c r="P162" i="2"/>
  <c r="N162" i="2"/>
  <c r="M162" i="2"/>
  <c r="P161" i="2"/>
  <c r="N161" i="2"/>
  <c r="M161" i="2"/>
  <c r="P160" i="2"/>
  <c r="N160" i="2"/>
  <c r="M160" i="2"/>
  <c r="P159" i="2"/>
  <c r="N159" i="2"/>
  <c r="M159" i="2"/>
  <c r="P158" i="2"/>
  <c r="N158" i="2"/>
  <c r="M158" i="2"/>
  <c r="P157" i="2"/>
  <c r="N157" i="2"/>
  <c r="M157" i="2"/>
  <c r="P156" i="2"/>
  <c r="N156" i="2"/>
  <c r="M156" i="2"/>
  <c r="P155" i="2"/>
  <c r="N155" i="2"/>
  <c r="M155" i="2"/>
  <c r="P154" i="2"/>
  <c r="N154" i="2"/>
  <c r="M154" i="2"/>
  <c r="P153" i="2"/>
  <c r="N153" i="2"/>
  <c r="M153" i="2"/>
  <c r="P152" i="2"/>
  <c r="N152" i="2"/>
  <c r="M152" i="2"/>
  <c r="P151" i="2"/>
  <c r="N151" i="2"/>
  <c r="M151" i="2"/>
  <c r="P150" i="2"/>
  <c r="N150" i="2"/>
  <c r="M150" i="2"/>
  <c r="P149" i="2"/>
  <c r="N149" i="2"/>
  <c r="M149" i="2"/>
  <c r="P148" i="2"/>
  <c r="N148" i="2"/>
  <c r="M148" i="2"/>
  <c r="P147" i="2"/>
  <c r="N147" i="2"/>
  <c r="M147" i="2"/>
  <c r="P146" i="2"/>
  <c r="N146" i="2"/>
  <c r="M146" i="2"/>
  <c r="P145" i="2"/>
  <c r="N145" i="2"/>
  <c r="M145" i="2"/>
  <c r="P144" i="2"/>
  <c r="N144" i="2"/>
  <c r="M144" i="2"/>
  <c r="P143" i="2"/>
  <c r="N143" i="2"/>
  <c r="M143" i="2"/>
  <c r="P142" i="2"/>
  <c r="N142" i="2"/>
  <c r="M142" i="2"/>
  <c r="P141" i="2"/>
  <c r="N141" i="2"/>
  <c r="M141" i="2"/>
  <c r="P140" i="2"/>
  <c r="N140" i="2"/>
  <c r="M140" i="2"/>
  <c r="P139" i="2"/>
  <c r="N139" i="2"/>
  <c r="M139" i="2"/>
  <c r="P138" i="2"/>
  <c r="N138" i="2"/>
  <c r="M138" i="2"/>
  <c r="P137" i="2"/>
  <c r="N137" i="2"/>
  <c r="M137" i="2"/>
  <c r="P136" i="2"/>
  <c r="N136" i="2"/>
  <c r="M136" i="2"/>
  <c r="P135" i="2"/>
  <c r="N135" i="2"/>
  <c r="M135" i="2"/>
  <c r="P134" i="2"/>
  <c r="N134" i="2"/>
  <c r="M134" i="2"/>
  <c r="P133" i="2"/>
  <c r="N133" i="2"/>
  <c r="M133" i="2"/>
  <c r="P132" i="2"/>
  <c r="N132" i="2"/>
  <c r="M132" i="2"/>
  <c r="P131" i="2"/>
  <c r="N131" i="2"/>
  <c r="M131" i="2"/>
  <c r="P130" i="2"/>
  <c r="N130" i="2"/>
  <c r="M130" i="2"/>
  <c r="P129" i="2"/>
  <c r="N129" i="2"/>
  <c r="M129" i="2"/>
  <c r="P128" i="2"/>
  <c r="N128" i="2"/>
  <c r="M128" i="2"/>
  <c r="P127" i="2"/>
  <c r="N127" i="2"/>
  <c r="M127" i="2"/>
  <c r="P126" i="2"/>
  <c r="N126" i="2"/>
  <c r="M126" i="2"/>
  <c r="P125" i="2"/>
  <c r="N125" i="2"/>
  <c r="M125" i="2"/>
  <c r="P124" i="2"/>
  <c r="N124" i="2"/>
  <c r="M124" i="2"/>
  <c r="P123" i="2"/>
  <c r="N123" i="2"/>
  <c r="M123" i="2"/>
  <c r="P122" i="2"/>
  <c r="N122" i="2"/>
  <c r="M122" i="2"/>
  <c r="P121" i="2"/>
  <c r="N121" i="2"/>
  <c r="M121" i="2"/>
  <c r="P120" i="2"/>
  <c r="N120" i="2"/>
  <c r="M120" i="2"/>
  <c r="P119" i="2"/>
  <c r="N119" i="2"/>
  <c r="M119" i="2"/>
  <c r="P118" i="2"/>
  <c r="N118" i="2"/>
  <c r="M118" i="2"/>
  <c r="P117" i="2"/>
  <c r="N117" i="2"/>
  <c r="M117" i="2"/>
  <c r="P116" i="2"/>
  <c r="N116" i="2"/>
  <c r="M116" i="2"/>
  <c r="P115" i="2"/>
  <c r="N115" i="2"/>
  <c r="M115" i="2"/>
  <c r="P114" i="2"/>
  <c r="N114" i="2"/>
  <c r="M114" i="2"/>
  <c r="P113" i="2"/>
  <c r="N113" i="2"/>
  <c r="M113" i="2"/>
  <c r="P112" i="2"/>
  <c r="N112" i="2"/>
  <c r="M112" i="2"/>
  <c r="P111" i="2"/>
  <c r="N111" i="2"/>
  <c r="M111" i="2"/>
  <c r="P110" i="2"/>
  <c r="N110" i="2"/>
  <c r="M110" i="2"/>
  <c r="P109" i="2"/>
  <c r="N109" i="2"/>
  <c r="M109" i="2"/>
  <c r="P108" i="2"/>
  <c r="N108" i="2"/>
  <c r="M108" i="2"/>
  <c r="P107" i="2"/>
  <c r="N107" i="2"/>
  <c r="M107" i="2"/>
  <c r="P106" i="2"/>
  <c r="N106" i="2"/>
  <c r="M106" i="2"/>
  <c r="P105" i="2"/>
  <c r="N105" i="2"/>
  <c r="M105" i="2"/>
  <c r="P104" i="2"/>
  <c r="N104" i="2"/>
  <c r="M104" i="2"/>
  <c r="P103" i="2"/>
  <c r="N103" i="2"/>
  <c r="M103" i="2"/>
  <c r="P102" i="2"/>
  <c r="N102" i="2"/>
  <c r="M102" i="2"/>
  <c r="P101" i="2"/>
  <c r="N101" i="2"/>
  <c r="M101" i="2"/>
  <c r="P100" i="2"/>
  <c r="N100" i="2"/>
  <c r="M100" i="2"/>
  <c r="P99" i="2"/>
  <c r="N99" i="2"/>
  <c r="M99" i="2"/>
  <c r="P98" i="2"/>
  <c r="N98" i="2"/>
  <c r="M98" i="2"/>
  <c r="P97" i="2"/>
  <c r="N97" i="2"/>
  <c r="M97" i="2"/>
  <c r="P96" i="2"/>
  <c r="N96" i="2"/>
  <c r="M96" i="2"/>
  <c r="P95" i="2"/>
  <c r="N95" i="2"/>
  <c r="M95" i="2"/>
  <c r="P94" i="2"/>
  <c r="N94" i="2"/>
  <c r="M94" i="2"/>
  <c r="P93" i="2"/>
  <c r="N93" i="2"/>
  <c r="M93" i="2"/>
  <c r="P92" i="2"/>
  <c r="N92" i="2"/>
  <c r="M92" i="2"/>
  <c r="P91" i="2"/>
  <c r="N91" i="2"/>
  <c r="M91" i="2"/>
  <c r="P90" i="2"/>
  <c r="N90" i="2"/>
  <c r="M90" i="2"/>
  <c r="P89" i="2"/>
  <c r="N89" i="2"/>
  <c r="M89" i="2"/>
  <c r="P88" i="2"/>
  <c r="N88" i="2"/>
  <c r="M88" i="2"/>
  <c r="P87" i="2"/>
  <c r="N87" i="2"/>
  <c r="M87" i="2"/>
  <c r="P86" i="2"/>
  <c r="N86" i="2"/>
  <c r="M86" i="2"/>
  <c r="P85" i="2"/>
  <c r="N85" i="2"/>
  <c r="M85" i="2"/>
  <c r="P84" i="2"/>
  <c r="N84" i="2"/>
  <c r="M84" i="2"/>
  <c r="P83" i="2"/>
  <c r="N83" i="2"/>
  <c r="M83" i="2"/>
  <c r="P82" i="2"/>
  <c r="N82" i="2"/>
  <c r="M82" i="2"/>
  <c r="P81" i="2"/>
  <c r="N81" i="2"/>
  <c r="M81" i="2"/>
  <c r="P80" i="2"/>
  <c r="N80" i="2"/>
  <c r="M80" i="2"/>
  <c r="P79" i="2"/>
  <c r="N79" i="2"/>
  <c r="M79" i="2"/>
  <c r="P78" i="2"/>
  <c r="N78" i="2"/>
  <c r="M78" i="2"/>
  <c r="P77" i="2"/>
  <c r="N77" i="2"/>
  <c r="M77" i="2"/>
  <c r="P76" i="2"/>
  <c r="N76" i="2"/>
  <c r="M76" i="2"/>
  <c r="P75" i="2"/>
  <c r="N75" i="2"/>
  <c r="M75" i="2"/>
  <c r="P74" i="2"/>
  <c r="N74" i="2"/>
  <c r="M74" i="2"/>
  <c r="P73" i="2"/>
  <c r="N73" i="2"/>
  <c r="M73" i="2"/>
  <c r="P72" i="2"/>
  <c r="N72" i="2"/>
  <c r="M72" i="2"/>
  <c r="P71" i="2"/>
  <c r="N71" i="2"/>
  <c r="M71" i="2"/>
  <c r="P70" i="2"/>
  <c r="N70" i="2"/>
  <c r="M70" i="2"/>
  <c r="P69" i="2"/>
  <c r="N69" i="2"/>
  <c r="M69" i="2"/>
  <c r="P68" i="2"/>
  <c r="N68" i="2"/>
  <c r="M68" i="2"/>
  <c r="P67" i="2"/>
  <c r="N67" i="2"/>
  <c r="M67" i="2"/>
  <c r="P66" i="2"/>
  <c r="N66" i="2"/>
  <c r="M66" i="2"/>
  <c r="P65" i="2"/>
  <c r="N65" i="2"/>
  <c r="M65" i="2"/>
  <c r="P64" i="2"/>
  <c r="N64" i="2"/>
  <c r="M64" i="2"/>
  <c r="P63" i="2"/>
  <c r="N63" i="2"/>
  <c r="M63" i="2"/>
  <c r="P62" i="2"/>
  <c r="N62" i="2"/>
  <c r="M62" i="2"/>
  <c r="P61" i="2"/>
  <c r="N61" i="2"/>
  <c r="M61" i="2"/>
  <c r="P60" i="2"/>
  <c r="N60" i="2"/>
  <c r="M60" i="2"/>
  <c r="P59" i="2"/>
  <c r="N59" i="2"/>
  <c r="M59" i="2"/>
  <c r="P58" i="2"/>
  <c r="N58" i="2"/>
  <c r="M58" i="2"/>
  <c r="P57" i="2"/>
  <c r="N57" i="2"/>
  <c r="M57" i="2"/>
  <c r="P56" i="2"/>
  <c r="N56" i="2"/>
  <c r="M56" i="2"/>
  <c r="P55" i="2"/>
  <c r="N55" i="2"/>
  <c r="M55" i="2"/>
  <c r="P54" i="2"/>
  <c r="N54" i="2"/>
  <c r="M54" i="2"/>
  <c r="P53" i="2"/>
  <c r="N53" i="2"/>
  <c r="M53" i="2"/>
  <c r="P52" i="2"/>
  <c r="N52" i="2"/>
  <c r="M52" i="2"/>
  <c r="P51" i="2"/>
  <c r="N51" i="2"/>
  <c r="M51" i="2"/>
  <c r="P50" i="2"/>
  <c r="N50" i="2"/>
  <c r="M50" i="2"/>
  <c r="P49" i="2"/>
  <c r="N49" i="2"/>
  <c r="M49" i="2"/>
  <c r="P48" i="2"/>
  <c r="N48" i="2"/>
  <c r="M48" i="2"/>
  <c r="P47" i="2"/>
  <c r="N47" i="2"/>
  <c r="M47" i="2"/>
  <c r="P46" i="2"/>
  <c r="N46" i="2"/>
  <c r="M46" i="2"/>
  <c r="P45" i="2"/>
  <c r="N45" i="2"/>
  <c r="M45" i="2"/>
  <c r="P44" i="2"/>
  <c r="N44" i="2"/>
  <c r="M44" i="2"/>
  <c r="P43" i="2"/>
  <c r="N43" i="2"/>
  <c r="M43" i="2"/>
  <c r="P42" i="2"/>
  <c r="N42" i="2"/>
  <c r="M42" i="2"/>
  <c r="P41" i="2"/>
  <c r="N41" i="2"/>
  <c r="M41" i="2"/>
  <c r="P40" i="2"/>
  <c r="N40" i="2"/>
  <c r="M40" i="2"/>
  <c r="P39" i="2"/>
  <c r="N39" i="2"/>
  <c r="M39" i="2"/>
  <c r="P38" i="2"/>
  <c r="N38" i="2"/>
  <c r="M38" i="2"/>
  <c r="P37" i="2"/>
  <c r="N37" i="2"/>
  <c r="M37" i="2"/>
  <c r="P36" i="2"/>
  <c r="N36" i="2"/>
  <c r="M36" i="2"/>
  <c r="P35" i="2"/>
  <c r="N35" i="2"/>
  <c r="M35" i="2"/>
  <c r="P34" i="2"/>
  <c r="N34" i="2"/>
  <c r="M34" i="2"/>
  <c r="P33" i="2"/>
  <c r="N33" i="2"/>
  <c r="M33" i="2"/>
  <c r="P32" i="2"/>
  <c r="N32" i="2"/>
  <c r="M32" i="2"/>
  <c r="P31" i="2"/>
  <c r="N31" i="2"/>
  <c r="M31" i="2"/>
  <c r="P30" i="2"/>
  <c r="N30" i="2"/>
  <c r="M30" i="2"/>
  <c r="P29" i="2"/>
  <c r="N29" i="2"/>
  <c r="M29" i="2"/>
  <c r="P28" i="2"/>
  <c r="N28" i="2"/>
  <c r="M28" i="2"/>
  <c r="P27" i="2"/>
  <c r="N27" i="2"/>
  <c r="M27" i="2"/>
  <c r="P26" i="2"/>
  <c r="N26" i="2"/>
  <c r="M26" i="2"/>
  <c r="P25" i="2"/>
  <c r="N25" i="2"/>
  <c r="M25" i="2"/>
  <c r="P24" i="2"/>
  <c r="N24" i="2"/>
  <c r="M24" i="2"/>
  <c r="P23" i="2"/>
  <c r="N23" i="2"/>
  <c r="M23" i="2"/>
  <c r="P22" i="2"/>
  <c r="N22" i="2"/>
  <c r="M22" i="2"/>
  <c r="P21" i="2"/>
  <c r="N21" i="2"/>
  <c r="M21" i="2"/>
  <c r="P20" i="2"/>
  <c r="N20" i="2"/>
  <c r="M20" i="2"/>
  <c r="P19" i="2"/>
  <c r="N19" i="2"/>
  <c r="M19" i="2"/>
  <c r="P18" i="2"/>
  <c r="N18" i="2"/>
  <c r="M18" i="2"/>
  <c r="P17" i="2"/>
  <c r="N17" i="2"/>
  <c r="M17" i="2"/>
  <c r="P16" i="2"/>
  <c r="N16" i="2"/>
  <c r="M16" i="2"/>
  <c r="P15" i="2"/>
  <c r="N15" i="2"/>
  <c r="M15" i="2"/>
  <c r="P14" i="2"/>
  <c r="N14" i="2"/>
  <c r="M14" i="2"/>
  <c r="P13" i="2"/>
  <c r="N13" i="2"/>
  <c r="M13" i="2"/>
  <c r="P12" i="2"/>
  <c r="N12" i="2"/>
  <c r="M12" i="2"/>
  <c r="P11" i="2"/>
  <c r="N11" i="2"/>
  <c r="M11" i="2"/>
  <c r="P10" i="2"/>
  <c r="N10" i="2"/>
  <c r="M10" i="2"/>
  <c r="P9" i="2"/>
  <c r="N9" i="2"/>
  <c r="M9" i="2"/>
  <c r="M23" i="1"/>
  <c r="M22" i="1"/>
  <c r="M21" i="1"/>
  <c r="G21" i="1"/>
  <c r="E21" i="1"/>
  <c r="F21" i="1" s="1"/>
  <c r="M20" i="1"/>
  <c r="G20" i="1"/>
  <c r="E20" i="1"/>
  <c r="F20" i="1" s="1"/>
  <c r="M19" i="1"/>
  <c r="G19" i="1"/>
  <c r="E19" i="1"/>
  <c r="F19" i="1" s="1"/>
  <c r="J9" i="1"/>
  <c r="F9" i="1"/>
  <c r="K5" i="1"/>
  <c r="K5" i="2" s="1"/>
  <c r="B13" i="1" l="1"/>
  <c r="G22" i="1" s="1"/>
  <c r="B9" i="1"/>
  <c r="F13" i="1" l="1"/>
  <c r="F22" i="1" s="1"/>
  <c r="M24" i="1"/>
  <c r="E22" i="1"/>
</calcChain>
</file>

<file path=xl/sharedStrings.xml><?xml version="1.0" encoding="utf-8"?>
<sst xmlns="http://schemas.openxmlformats.org/spreadsheetml/2006/main" count="903" uniqueCount="157">
  <si>
    <t>Change impact assessment</t>
  </si>
  <si>
    <t>Summary of your impact register</t>
  </si>
  <si>
    <t>Project / change</t>
  </si>
  <si>
    <t>Enter project name</t>
  </si>
  <si>
    <t>Review date</t>
  </si>
  <si>
    <t>Start on Impact assessment. The worked example is separate. Replace the review date to take a fixed snapshot.</t>
  </si>
  <si>
    <t>Impact records</t>
  </si>
  <si>
    <t>High impact</t>
  </si>
  <si>
    <t>Teams affected</t>
  </si>
  <si>
    <t>Overdue actions</t>
  </si>
  <si>
    <t>Open records</t>
  </si>
  <si>
    <t>Details to complete</t>
  </si>
  <si>
    <t>Impact levels</t>
  </si>
  <si>
    <t>Actions</t>
  </si>
  <si>
    <t>Level</t>
  </si>
  <si>
    <t>Records</t>
  </si>
  <si>
    <t>Open</t>
  </si>
  <si>
    <t>Overdue</t>
  </si>
  <si>
    <t>Status</t>
  </si>
  <si>
    <t>High</t>
  </si>
  <si>
    <t>Not started</t>
  </si>
  <si>
    <t>Medium</t>
  </si>
  <si>
    <t>In progress</t>
  </si>
  <si>
    <t>Low</t>
  </si>
  <si>
    <t>Blocked</t>
  </si>
  <si>
    <t>Not rated</t>
  </si>
  <si>
    <t>Complete</t>
  </si>
  <si>
    <t>Not required</t>
  </si>
  <si>
    <t>Open records include any entered row not marked Complete or Not required.</t>
  </si>
  <si>
    <t>Not set</t>
  </si>
  <si>
    <t>Use the summary in your review</t>
  </si>
  <si>
    <t>1. Filter Impact level to High and confirm that the support matches the disruption.</t>
  </si>
  <si>
    <t>2. Filter Deadline to Overdue. Agree an owner, next action and revised date.</t>
  </si>
  <si>
    <t>3. Filter Missing details to nonblank. Fill the named fields before closing the review.</t>
  </si>
  <si>
    <t>4. Use consistent team names so the count treats each team as one group.</t>
  </si>
  <si>
    <t>Amber fields are editable project details. Counts include all 200 prepared rows, even when the register is filtered.</t>
  </si>
  <si>
    <t>Describe each change from the affected team’s point of view.</t>
  </si>
  <si>
    <t>Capacity: 200 impact records</t>
  </si>
  <si>
    <t>Start in row 9. Use one row for each distinct impact on a team or group.</t>
  </si>
  <si>
    <t>Enter details in B:L and O. Grey columns calculate automatically. Use the header filters to focus your review.</t>
  </si>
  <si>
    <t>Impact ID</t>
  </si>
  <si>
    <t>Affected team / group</t>
  </si>
  <si>
    <t>Change area</t>
  </si>
  <si>
    <t>Current way of working</t>
  </si>
  <si>
    <t>What changes for me?</t>
  </si>
  <si>
    <t>Impact level</t>
  </si>
  <si>
    <t>Why this rating?</t>
  </si>
  <si>
    <t>Support or action needed</t>
  </si>
  <si>
    <t>Action owner</t>
  </si>
  <si>
    <t>Action due</t>
  </si>
  <si>
    <t>Action status</t>
  </si>
  <si>
    <t>Deadline (auto)</t>
  </si>
  <si>
    <t>Missing details (auto)</t>
  </si>
  <si>
    <t>Evidence / notes</t>
  </si>
  <si>
    <t>First team (auto)</t>
  </si>
  <si>
    <t>Worked example: introducing a service desk</t>
  </si>
  <si>
    <t>Fictional example. These records do not feed the Summary.</t>
  </si>
  <si>
    <t>Example review date: 15 Mar 2027</t>
  </si>
  <si>
    <t>CI-001</t>
  </si>
  <si>
    <t>Requesters</t>
  </si>
  <si>
    <t>Process</t>
  </si>
  <si>
    <t>Email a shared mailbox and chase for updates.</t>
  </si>
  <si>
    <t>Submit requests through a portal and check progress there.</t>
  </si>
  <si>
    <t>Every request follows a new route. Colleagues need practice before launch.</t>
  </si>
  <si>
    <t>Run a short demonstration and publish a quick-start guide.</t>
  </si>
  <si>
    <t>Alex Morgan</t>
  </si>
  <si>
    <t>Pilot feedback is being added to the guide.</t>
  </si>
  <si>
    <t>CI-002</t>
  </si>
  <si>
    <t>Service desk</t>
  </si>
  <si>
    <t>Technology</t>
  </si>
  <si>
    <t>Copy emails into a shared spreadsheet.</t>
  </si>
  <si>
    <t>Triage tickets in one queue and use agreed categories.</t>
  </si>
  <si>
    <t>Daily work changes and incorrect routing could delay urgent requests.</t>
  </si>
  <si>
    <t>Run practice sessions using common and urgent requests.</t>
  </si>
  <si>
    <t>Sam Patel</t>
  </si>
  <si>
    <t>Waiting for the test queue and training accounts.</t>
  </si>
  <si>
    <t>CI-003</t>
  </si>
  <si>
    <t>Team managers</t>
  </si>
  <si>
    <t>Roles and responsibilities</t>
  </si>
  <si>
    <t>Receive approval requests by email.</t>
  </si>
  <si>
    <t>Approve requests in the portal and nominate a deputy.</t>
  </si>
  <si>
    <t>The approval decision is familiar but the route and cover arrangements change.</t>
  </si>
  <si>
    <t>Show managers how to approve and set up deputies.</t>
  </si>
  <si>
    <t>Jamie Chen</t>
  </si>
  <si>
    <t>Deputy list agreed at the managers meeting.</t>
  </si>
  <si>
    <t>CI-004</t>
  </si>
  <si>
    <t>Skills and knowledge</t>
  </si>
  <si>
    <t>Ask the service desk where to find common guidance.</t>
  </si>
  <si>
    <t>Search the knowledge base before raising a request.</t>
  </si>
  <si>
    <t>People need to learn the search terms and where help is stored.</t>
  </si>
  <si>
    <t>Publish the ten most common answers and test them with users.</t>
  </si>
  <si>
    <t>Casey Taylor</t>
  </si>
  <si>
    <t>Six answers drafted. Four still need review.</t>
  </si>
  <si>
    <t>CI-005</t>
  </si>
  <si>
    <t>IT support</t>
  </si>
  <si>
    <t>Support mailbox access and spreadsheet permissions.</t>
  </si>
  <si>
    <t>Maintain portal roles, queue access and notification rules.</t>
  </si>
  <si>
    <t>Access errors could stop requests reaching the right team.</t>
  </si>
  <si>
    <t>Test permissions and agree support and recovery steps.</t>
  </si>
  <si>
    <t>Jordan Evans</t>
  </si>
  <si>
    <t>Access test results and support guide accepted on 10 Mar 2027.</t>
  </si>
  <si>
    <t>CI-006</t>
  </si>
  <si>
    <t>Build monthly totals by reading the shared spreadsheet.</t>
  </si>
  <si>
    <t>Use the portal report for volumes, response times and backlogs.</t>
  </si>
  <si>
    <t>The measures need agreement before managers use the report.</t>
  </si>
  <si>
    <t>Agree report definitions and explain the first monthly results.</t>
  </si>
  <si>
    <t>Riley Brown</t>
  </si>
  <si>
    <t>Draft definitions are ready for review.</t>
  </si>
  <si>
    <t>CI-007</t>
  </si>
  <si>
    <t>Policy</t>
  </si>
  <si>
    <t>Keep closed request emails in the shared mailbox.</t>
  </si>
  <si>
    <t>Follow the agreed record retention process in the portal.</t>
  </si>
  <si>
    <t>The team needs a clear deletion and retrieval process.</t>
  </si>
  <si>
    <t>Confirm the retention rule and add it to team guidance.</t>
  </si>
  <si>
    <t>Morgan Reed</t>
  </si>
  <si>
    <t>Records team review is booked.</t>
  </si>
  <si>
    <t>CI-008</t>
  </si>
  <si>
    <t>Facilities</t>
  </si>
  <si>
    <t>Open the existing Helpdesk bookmark to check assigned jobs.</t>
  </si>
  <si>
    <t>The bookmark opens the renamed portal. The job list and steps stay the same.</t>
  </si>
  <si>
    <t>Only the portal name and bookmark target change for this group.</t>
  </si>
  <si>
    <t>Bookmark updated centrally. Facilities lead confirmed that no extra training is needed.</t>
  </si>
  <si>
    <t>Instructions and resources</t>
  </si>
  <si>
    <t>Set up your assessment</t>
  </si>
  <si>
    <t>1. Name the change</t>
  </si>
  <si>
    <t>Enter the project name on Summary. Review date starts at today and updates automatically. Type a date over it for a fixed review date.</t>
  </si>
  <si>
    <t>2. Describe each impact</t>
  </si>
  <si>
    <t>Start in row 9 of Impact assessment. Give each row a unique ID, such as CI-001. Use one row for each distinct impact on a team or group.</t>
  </si>
  <si>
    <t>3. Write for the people affected</t>
  </si>
  <si>
    <t>Use What changes for me? to explain the practical difference. Compare it with the current way of working.</t>
  </si>
  <si>
    <t>4. Agree the impact level</t>
  </si>
  <si>
    <t>Select Low, Medium or High and record why. Use the definitions below consistently across the project.</t>
  </si>
  <si>
    <t>5. Assign support and follow up</t>
  </si>
  <si>
    <t>Record the support or action, owner, due date and status. Add evidence when complete. Use Not required only when no action is needed and explain why.</t>
  </si>
  <si>
    <t>6. Review and update</t>
  </si>
  <si>
    <t>Review high impacts, overdue work and missing details with the affected teams. Update the action status as work progresses.</t>
  </si>
  <si>
    <t>A major change to daily work, responsibilities or service delivery. People need substantial preparation, practice or support.</t>
  </si>
  <si>
    <t>A noticeable change to a familiar process or tool. Targeted guidance, training or an adjustment to working practices is needed.</t>
  </si>
  <si>
    <t>A small change with limited disruption. A brief explanation or simple update is normally enough.</t>
  </si>
  <si>
    <t>Impact measures the scale of the change for the affected group. A beneficial change can still have a high impact. Record the reason for the rating.</t>
  </si>
  <si>
    <t>How the workbook works</t>
  </si>
  <si>
    <t>Deadline compares Action due with Review date. Today is Due today. The next seven days are Due in 7 days. Complete and Not required are Closed.</t>
  </si>
  <si>
    <t>Missing details lists fields still to complete. Duplicate IDs are flagged. Closing a record does not remove missing details. Add completion evidence or the reason no action is needed.</t>
  </si>
  <si>
    <t>First team is an automatic count helper. It marks the first occurrence of each team with 1 so Summary counts each team once. Keep team names consistent.</t>
  </si>
  <si>
    <t>The register supports 200 rows (9 to 208). Keep new records inside this area. Sort and filter using the table headers, so each complete record stays together.</t>
  </si>
  <si>
    <t>Enter dates as dates, for example 15/03/2027. Keep the grey formula columns M, N and P. The worked example uses a fixed date and fictional names.</t>
  </si>
  <si>
    <t>Related resources</t>
  </si>
  <si>
    <t>Stakeholder analysis</t>
  </si>
  <si>
    <t>https://www.stakeholdermap.com/stakeholder-analysis.php</t>
  </si>
  <si>
    <t>Communications plan template</t>
  </si>
  <si>
    <t>https://www.stakeholdermap.com/project-templates/communications-plan-template.php</t>
  </si>
  <si>
    <t>Training plan template</t>
  </si>
  <si>
    <t>https://www.stakeholdermap.com/project-templates/training-plan-template.php</t>
  </si>
  <si>
    <t>Change management plan template</t>
  </si>
  <si>
    <t>https://www.stakeholdermap.com/project-templates/change-management-plan-template.php</t>
  </si>
  <si>
    <t>More project management templates</t>
  </si>
  <si>
    <t>https://www.stakeholdermap.com/project-templates/project-management-templates.php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</si>
</sst>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\ mmm\ yyyy"/>
    <numFmt numFmtId="165" formatCode="0;\-0;&quot;&quot;"/>
  </numFmts>
  <fonts count="15">
    <font>
      <sz val="11"/>
      <name val="Carlito"/>
    </font>
    <font>
      <sz val="11"/>
      <color rgb="FF22364B"/>
      <name val="Arial"/>
    </font>
    <font>
      <b/>
      <sz val="17"/>
      <color rgb="FF22364B"/>
      <name val="Arial"/>
    </font>
    <font>
      <sz val="11"/>
      <color rgb="FF586C80"/>
      <name val="Arial"/>
    </font>
    <font>
      <b/>
      <sz val="11"/>
      <color rgb="FF586C80"/>
      <name val="Arial"/>
    </font>
    <font>
      <b/>
      <sz val="11"/>
      <color rgb="FFFFFFFF"/>
      <name val="Arial"/>
    </font>
    <font>
      <b/>
      <sz val="11"/>
      <color rgb="FF22364B"/>
      <name val="Arial"/>
    </font>
    <font>
      <b/>
      <sz val="24"/>
      <color rgb="FF2D4677"/>
      <name val="Arial"/>
    </font>
    <font>
      <b/>
      <sz val="24"/>
      <color rgb="FF006053"/>
      <name val="Arial"/>
    </font>
    <font>
      <b/>
      <sz val="24"/>
      <color rgb="FF9E2333"/>
      <name val="Arial"/>
    </font>
    <font>
      <b/>
      <sz val="24"/>
      <color rgb="FF855700"/>
      <name val="Arial"/>
    </font>
    <font>
      <b/>
      <sz val="11"/>
      <color rgb="FF9E2333"/>
      <name val="Arial"/>
    </font>
    <font>
      <b/>
      <sz val="11"/>
      <color rgb="FF855700"/>
      <name val="Arial"/>
    </font>
    <font>
      <b/>
      <sz val="11"/>
      <color rgb="FF005944"/>
      <name val="Arial"/>
    </font>
    <font>
      <sz val="11"/>
      <color rgb="FF2D4677"/>
      <name val="Arial"/>
    </font>
  </fonts>
  <fills count="11">
    <fill>
      <patternFill patternType="none"/>
    </fill>
    <fill>
      <patternFill patternType="gray125"/>
    </fill>
    <fill>
      <patternFill patternType="solid">
        <fgColor rgb="FFF7F9FC"/>
      </patternFill>
    </fill>
    <fill>
      <patternFill patternType="solid">
        <fgColor rgb="FFFFFFFF"/>
      </patternFill>
    </fill>
    <fill>
      <patternFill patternType="solid">
        <fgColor rgb="FFF1F5FA"/>
      </patternFill>
    </fill>
    <fill>
      <patternFill patternType="solid">
        <fgColor rgb="FF24446B"/>
      </patternFill>
    </fill>
    <fill>
      <patternFill patternType="solid">
        <fgColor rgb="FFEAF0F6"/>
      </patternFill>
    </fill>
    <fill>
      <patternFill patternType="solid">
        <fgColor rgb="FFFFF4D8"/>
      </patternFill>
    </fill>
    <fill>
      <patternFill patternType="solid">
        <fgColor rgb="FFFCE4E4"/>
      </patternFill>
    </fill>
    <fill>
      <patternFill patternType="solid">
        <fgColor rgb="FFFFF0CA"/>
      </patternFill>
    </fill>
    <fill>
      <patternFill patternType="solid">
        <fgColor rgb="FFE0F1E9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6053"/>
      </bottom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/>
      <right/>
      <top style="medium">
        <color rgb="FF2D4677"/>
      </top>
      <bottom/>
      <diagonal/>
    </border>
    <border>
      <left/>
      <right/>
      <top style="medium">
        <color rgb="FF006053"/>
      </top>
      <bottom/>
      <diagonal/>
    </border>
    <border>
      <left/>
      <right/>
      <top style="medium">
        <color rgb="FF9E2333"/>
      </top>
      <bottom/>
      <diagonal/>
    </border>
    <border>
      <left/>
      <right/>
      <top style="medium">
        <color rgb="FF855700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164" fontId="1" fillId="2" borderId="0" xfId="0" applyNumberFormat="1" applyFont="1" applyFill="1" applyAlignment="1">
      <alignment horizontal="left" vertical="center"/>
    </xf>
    <xf numFmtId="0" fontId="1" fillId="3" borderId="0" xfId="0" applyFont="1" applyFill="1" applyAlignment="1">
      <alignment horizontal="left" vertical="top" wrapText="1"/>
    </xf>
    <xf numFmtId="0" fontId="1" fillId="4" borderId="0" xfId="0" applyFont="1" applyFill="1" applyAlignment="1">
      <alignment horizontal="left" vertical="top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left" vertical="top" wrapText="1"/>
    </xf>
    <xf numFmtId="165" fontId="3" fillId="6" borderId="0" xfId="0" applyNumberFormat="1" applyFont="1" applyFill="1" applyAlignment="1">
      <alignment horizontal="right" vertical="top" wrapText="1"/>
    </xf>
    <xf numFmtId="164" fontId="1" fillId="3" borderId="0" xfId="0" applyNumberFormat="1" applyFont="1" applyFill="1" applyAlignment="1">
      <alignment horizontal="right" vertical="top" wrapText="1"/>
    </xf>
    <xf numFmtId="164" fontId="1" fillId="4" borderId="0" xfId="0" applyNumberFormat="1" applyFont="1" applyFill="1" applyAlignment="1">
      <alignment horizontal="right" vertical="top" wrapText="1"/>
    </xf>
    <xf numFmtId="0" fontId="6" fillId="6" borderId="0" xfId="0" applyFont="1" applyFill="1" applyAlignment="1">
      <alignment horizontal="center" vertical="center"/>
    </xf>
    <xf numFmtId="1" fontId="1" fillId="3" borderId="0" xfId="0" applyNumberFormat="1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1" fillId="7" borderId="0" xfId="0" applyFont="1" applyFill="1" applyAlignment="1">
      <alignment horizontal="left" vertical="center"/>
    </xf>
    <xf numFmtId="164" fontId="1" fillId="7" borderId="0" xfId="0" applyNumberFormat="1" applyFont="1" applyFill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6" fillId="6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6" fillId="6" borderId="0" xfId="0" applyFont="1" applyFill="1" applyAlignment="1">
      <alignment horizontal="center" vertical="center"/>
    </xf>
    <xf numFmtId="1" fontId="1" fillId="3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11" fillId="8" borderId="0" xfId="0" applyFont="1" applyFill="1" applyAlignment="1">
      <alignment horizontal="left" vertical="center"/>
    </xf>
    <xf numFmtId="0" fontId="12" fillId="9" borderId="0" xfId="0" applyFont="1" applyFill="1" applyAlignment="1">
      <alignment horizontal="left" vertical="center"/>
    </xf>
    <xf numFmtId="0" fontId="13" fillId="10" borderId="0" xfId="0" applyFont="1" applyFill="1" applyAlignment="1">
      <alignment horizontal="left" vertical="center"/>
    </xf>
    <xf numFmtId="0" fontId="14" fillId="3" borderId="0" xfId="0" applyFont="1" applyFill="1" applyAlignment="1">
      <alignment horizontal="left" vertical="center"/>
    </xf>
  </cellXfs>
  <cellStyles count="1">
    <cellStyle name="Normal" xfId="0" builtinId="0"/>
  </cellStyles>
  <dxfs count="20">
    <dxf>
      <font>
        <color rgb="FF855700"/>
      </font>
      <fill>
        <patternFill patternType="solid">
          <bgColor rgb="FFFFF0CA"/>
        </patternFill>
      </fill>
    </dxf>
    <dxf>
      <font>
        <b/>
        <color rgb="FF855700"/>
      </font>
      <fill>
        <patternFill patternType="solid">
          <bgColor rgb="FFFFF0CA"/>
        </patternFill>
      </fill>
    </dxf>
    <dxf>
      <font>
        <b/>
        <color rgb="FF855700"/>
      </font>
      <fill>
        <patternFill patternType="solid">
          <bgColor rgb="FFFFF0CA"/>
        </patternFill>
      </fill>
    </dxf>
    <dxf>
      <font>
        <b/>
        <color rgb="FF9E2333"/>
      </font>
      <fill>
        <patternFill patternType="solid">
          <bgColor rgb="FFFCE4E4"/>
        </patternFill>
      </fill>
    </dxf>
    <dxf>
      <font>
        <b/>
        <color rgb="FF005944"/>
      </font>
      <fill>
        <patternFill patternType="solid">
          <bgColor rgb="FFE0F1E9"/>
        </patternFill>
      </fill>
    </dxf>
    <dxf>
      <font>
        <b/>
        <color rgb="FF9E2333"/>
      </font>
      <fill>
        <patternFill patternType="solid">
          <bgColor rgb="FFFCE4E4"/>
        </patternFill>
      </fill>
    </dxf>
    <dxf>
      <font>
        <b/>
        <color rgb="FF005944"/>
      </font>
      <fill>
        <patternFill patternType="solid">
          <bgColor rgb="FFE0F1E9"/>
        </patternFill>
      </fill>
    </dxf>
    <dxf>
      <font>
        <b/>
        <color rgb="FF855700"/>
      </font>
      <fill>
        <patternFill patternType="solid">
          <bgColor rgb="FFFFF0CA"/>
        </patternFill>
      </fill>
    </dxf>
    <dxf>
      <font>
        <b/>
        <color rgb="FF9E2333"/>
      </font>
      <fill>
        <patternFill patternType="solid">
          <bgColor rgb="FFFCE4E4"/>
        </patternFill>
      </fill>
    </dxf>
    <dxf>
      <font>
        <color rgb="FF855700"/>
      </font>
      <fill>
        <patternFill patternType="solid">
          <bgColor rgb="FFFFF0CA"/>
        </patternFill>
      </fill>
    </dxf>
    <dxf>
      <font>
        <b/>
        <color rgb="FF855700"/>
      </font>
      <fill>
        <patternFill patternType="solid">
          <bgColor rgb="FFFFF0CA"/>
        </patternFill>
      </fill>
    </dxf>
    <dxf>
      <font>
        <b/>
        <color rgb="FF855700"/>
      </font>
      <fill>
        <patternFill patternType="solid">
          <bgColor rgb="FFFFF0CA"/>
        </patternFill>
      </fill>
    </dxf>
    <dxf>
      <font>
        <b/>
        <color rgb="FF9E2333"/>
      </font>
      <fill>
        <patternFill patternType="solid">
          <bgColor rgb="FFFCE4E4"/>
        </patternFill>
      </fill>
    </dxf>
    <dxf>
      <font>
        <b/>
        <color rgb="FF005944"/>
      </font>
      <fill>
        <patternFill patternType="solid">
          <bgColor rgb="FFE0F1E9"/>
        </patternFill>
      </fill>
    </dxf>
    <dxf>
      <font>
        <b/>
        <color rgb="FF9E2333"/>
      </font>
      <fill>
        <patternFill patternType="solid">
          <bgColor rgb="FFFCE4E4"/>
        </patternFill>
      </fill>
    </dxf>
    <dxf>
      <font>
        <b/>
        <color rgb="FF005944"/>
      </font>
      <fill>
        <patternFill patternType="solid">
          <bgColor rgb="FFE0F1E9"/>
        </patternFill>
      </fill>
    </dxf>
    <dxf>
      <font>
        <b/>
        <color rgb="FF855700"/>
      </font>
      <fill>
        <patternFill patternType="solid">
          <bgColor rgb="FFFFF0CA"/>
        </patternFill>
      </fill>
    </dxf>
    <dxf>
      <font>
        <b/>
        <color rgb="FF9E2333"/>
      </font>
      <fill>
        <patternFill patternType="solid">
          <bgColor rgb="FFFCE4E4"/>
        </patternFill>
      </fill>
    </dxf>
    <dxf>
      <font>
        <b/>
        <color rgb="FF855700"/>
      </font>
      <fill>
        <patternFill patternType="solid">
          <bgColor rgb="FFFFF0CA"/>
        </patternFill>
      </fill>
    </dxf>
    <dxf>
      <font>
        <b/>
        <color rgb="FF9E2333"/>
      </font>
      <fill>
        <patternFill patternType="solid">
          <bgColor rgb="FFFCE4E4"/>
        </patternFill>
      </fill>
    </dxf>
  </dxfs>
  <tableStyles count="1" defaultTableStyle="TableStyleMedium2" defaultPivotStyle="PivotStyleLight16">
    <tableStyle name="Invisible" pivot="0" table="0" count="0" xr9:uid="{D6FCC51D-B88F-4A7C-AED1-CF9B57442F5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mpactRegister" displayName="ImpactRegister" ref="B8:P208" totalsRowShown="0">
  <autoFilter ref="B8:P208" xr:uid="{00000000-0009-0000-0100-000001000000}"/>
  <tableColumns count="15">
    <tableColumn id="1" xr3:uid="{00000000-0010-0000-0000-000001000000}" name="Impact ID"/>
    <tableColumn id="2" xr3:uid="{00000000-0010-0000-0000-000002000000}" name="Affected team / group"/>
    <tableColumn id="3" xr3:uid="{00000000-0010-0000-0000-000003000000}" name="Change area"/>
    <tableColumn id="4" xr3:uid="{00000000-0010-0000-0000-000004000000}" name="Current way of working"/>
    <tableColumn id="5" xr3:uid="{00000000-0010-0000-0000-000005000000}" name="What changes for me?"/>
    <tableColumn id="6" xr3:uid="{00000000-0010-0000-0000-000006000000}" name="Impact level"/>
    <tableColumn id="7" xr3:uid="{00000000-0010-0000-0000-000007000000}" name="Why this rating?"/>
    <tableColumn id="8" xr3:uid="{00000000-0010-0000-0000-000008000000}" name="Support or action needed"/>
    <tableColumn id="9" xr3:uid="{00000000-0010-0000-0000-000009000000}" name="Action owner"/>
    <tableColumn id="10" xr3:uid="{00000000-0010-0000-0000-00000A000000}" name="Action due"/>
    <tableColumn id="11" xr3:uid="{00000000-0010-0000-0000-00000B000000}" name="Action status"/>
    <tableColumn id="12" xr3:uid="{00000000-0010-0000-0000-00000C000000}" name="Deadline (auto)"/>
    <tableColumn id="13" xr3:uid="{00000000-0010-0000-0000-00000D000000}" name="Missing details (auto)"/>
    <tableColumn id="14" xr3:uid="{00000000-0010-0000-0000-00000E000000}" name="Evidence / notes"/>
    <tableColumn id="15" xr3:uid="{00000000-0010-0000-0000-00000F000000}" name="First team (auto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ExampleImpacts" displayName="ExampleImpacts" ref="B8:P208" totalsRowShown="0">
  <autoFilter ref="B8:P208" xr:uid="{00000000-0009-0000-0100-000002000000}"/>
  <tableColumns count="15">
    <tableColumn id="1" xr3:uid="{00000000-0010-0000-0100-000001000000}" name="Impact ID"/>
    <tableColumn id="2" xr3:uid="{00000000-0010-0000-0100-000002000000}" name="Affected team / group"/>
    <tableColumn id="3" xr3:uid="{00000000-0010-0000-0100-000003000000}" name="Change area"/>
    <tableColumn id="4" xr3:uid="{00000000-0010-0000-0100-000004000000}" name="Current way of working"/>
    <tableColumn id="5" xr3:uid="{00000000-0010-0000-0100-000005000000}" name="What changes for me?"/>
    <tableColumn id="6" xr3:uid="{00000000-0010-0000-0100-000006000000}" name="Impact level"/>
    <tableColumn id="7" xr3:uid="{00000000-0010-0000-0100-000007000000}" name="Why this rating?"/>
    <tableColumn id="8" xr3:uid="{00000000-0010-0000-0100-000008000000}" name="Support or action needed"/>
    <tableColumn id="9" xr3:uid="{00000000-0010-0000-0100-000009000000}" name="Action owner"/>
    <tableColumn id="10" xr3:uid="{00000000-0010-0000-0100-00000A000000}" name="Action due"/>
    <tableColumn id="11" xr3:uid="{00000000-0010-0000-0100-00000B000000}" name="Action status"/>
    <tableColumn id="12" xr3:uid="{00000000-0010-0000-0100-00000C000000}" name="Deadline (auto)"/>
    <tableColumn id="13" xr3:uid="{00000000-0010-0000-0100-00000D000000}" name="Missing details (auto)"/>
    <tableColumn id="14" xr3:uid="{00000000-0010-0000-0100-00000E000000}" name="Evidence / notes"/>
    <tableColumn id="15" xr3:uid="{00000000-0010-0000-0100-00000F000000}" name="First team (auto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4446B"/>
  </sheetPr>
  <dimension ref="A1:O43"/>
  <sheetViews>
    <sheetView showGridLines="0" tabSelected="1" workbookViewId="0"/>
  </sheetViews>
  <sheetFormatPr defaultRowHeight="14"/>
  <cols>
    <col min="1" max="1" width="3" customWidth="1"/>
    <col min="2" max="14" width="12" customWidth="1"/>
    <col min="15" max="15" width="3" customWidth="1"/>
  </cols>
  <sheetData>
    <row r="1" spans="1:15" ht="24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32" customHeight="1">
      <c r="A2" s="1"/>
      <c r="B2" s="15" t="s">
        <v>0</v>
      </c>
      <c r="C2" s="15" t="s">
        <v>0</v>
      </c>
      <c r="D2" s="15" t="s">
        <v>0</v>
      </c>
      <c r="E2" s="15" t="s">
        <v>0</v>
      </c>
      <c r="F2" s="15" t="s">
        <v>0</v>
      </c>
      <c r="G2" s="15" t="s">
        <v>0</v>
      </c>
      <c r="H2" s="15" t="s">
        <v>0</v>
      </c>
      <c r="I2" s="15" t="s">
        <v>0</v>
      </c>
      <c r="J2" s="15" t="s">
        <v>0</v>
      </c>
      <c r="K2" s="15" t="s">
        <v>0</v>
      </c>
      <c r="L2" s="15" t="s">
        <v>0</v>
      </c>
      <c r="M2" s="15" t="s">
        <v>0</v>
      </c>
      <c r="N2" s="15" t="s">
        <v>0</v>
      </c>
      <c r="O2" s="1"/>
    </row>
    <row r="3" spans="1:15" ht="25" customHeight="1">
      <c r="A3" s="1"/>
      <c r="B3" s="16" t="s">
        <v>1</v>
      </c>
      <c r="C3" s="16" t="s">
        <v>1</v>
      </c>
      <c r="D3" s="16" t="s">
        <v>1</v>
      </c>
      <c r="E3" s="16" t="s">
        <v>1</v>
      </c>
      <c r="F3" s="16" t="s">
        <v>1</v>
      </c>
      <c r="G3" s="16" t="s">
        <v>1</v>
      </c>
      <c r="H3" s="16" t="s">
        <v>1</v>
      </c>
      <c r="I3" s="16" t="s">
        <v>1</v>
      </c>
      <c r="J3" s="16" t="s">
        <v>1</v>
      </c>
      <c r="K3" s="16" t="s">
        <v>1</v>
      </c>
      <c r="L3" s="16" t="s">
        <v>1</v>
      </c>
      <c r="M3" s="16" t="s">
        <v>1</v>
      </c>
      <c r="N3" s="16" t="s">
        <v>1</v>
      </c>
      <c r="O3" s="1"/>
    </row>
    <row r="4" spans="1:15" ht="24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"/>
    </row>
    <row r="5" spans="1:15" ht="24" customHeight="1">
      <c r="A5" s="1"/>
      <c r="B5" s="17" t="s">
        <v>2</v>
      </c>
      <c r="C5" s="17" t="s">
        <v>2</v>
      </c>
      <c r="D5" s="18" t="s">
        <v>3</v>
      </c>
      <c r="E5" s="18" t="s">
        <v>3</v>
      </c>
      <c r="F5" s="18" t="s">
        <v>3</v>
      </c>
      <c r="G5" s="18" t="s">
        <v>3</v>
      </c>
      <c r="H5" s="18" t="s">
        <v>3</v>
      </c>
      <c r="I5" s="17" t="s">
        <v>4</v>
      </c>
      <c r="J5" s="17" t="s">
        <v>4</v>
      </c>
      <c r="K5" s="19">
        <f ca="1">TODAY()</f>
        <v>46333</v>
      </c>
      <c r="L5" s="19"/>
      <c r="M5" s="19"/>
      <c r="N5" s="19"/>
      <c r="O5" s="1"/>
    </row>
    <row r="6" spans="1:15" ht="27" customHeight="1">
      <c r="A6" s="1"/>
      <c r="B6" s="16" t="s">
        <v>5</v>
      </c>
      <c r="C6" s="16" t="s">
        <v>5</v>
      </c>
      <c r="D6" s="16" t="s">
        <v>5</v>
      </c>
      <c r="E6" s="16" t="s">
        <v>5</v>
      </c>
      <c r="F6" s="16" t="s">
        <v>5</v>
      </c>
      <c r="G6" s="16" t="s">
        <v>5</v>
      </c>
      <c r="H6" s="16" t="s">
        <v>5</v>
      </c>
      <c r="I6" s="16" t="s">
        <v>5</v>
      </c>
      <c r="J6" s="16" t="s">
        <v>5</v>
      </c>
      <c r="K6" s="16" t="s">
        <v>5</v>
      </c>
      <c r="L6" s="16" t="s">
        <v>5</v>
      </c>
      <c r="M6" s="16" t="s">
        <v>5</v>
      </c>
      <c r="N6" s="16" t="s">
        <v>5</v>
      </c>
      <c r="O6" s="1"/>
    </row>
    <row r="7" spans="1:15" ht="24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24" customHeight="1">
      <c r="A8" s="1"/>
      <c r="B8" s="20" t="s">
        <v>6</v>
      </c>
      <c r="C8" s="20" t="s">
        <v>6</v>
      </c>
      <c r="D8" s="20" t="s">
        <v>6</v>
      </c>
      <c r="E8" s="1"/>
      <c r="F8" s="22" t="s">
        <v>7</v>
      </c>
      <c r="G8" s="22" t="s">
        <v>7</v>
      </c>
      <c r="H8" s="22" t="s">
        <v>7</v>
      </c>
      <c r="I8" s="1"/>
      <c r="J8" s="20" t="s">
        <v>8</v>
      </c>
      <c r="K8" s="20" t="s">
        <v>8</v>
      </c>
      <c r="L8" s="20" t="s">
        <v>8</v>
      </c>
      <c r="M8" s="1"/>
      <c r="N8" s="24"/>
      <c r="O8" s="1"/>
    </row>
    <row r="9" spans="1:15" ht="27" customHeight="1">
      <c r="A9" s="1"/>
      <c r="B9" s="21">
        <f>ROWS('Impact assessment'!$M$9:$M$208)-COUNTBLANK('Impact assessment'!$M$9:$M$208)</f>
        <v>0</v>
      </c>
      <c r="C9" s="21"/>
      <c r="D9" s="21"/>
      <c r="E9" s="1"/>
      <c r="F9" s="23">
        <f>COUNTIFS('Impact assessment'!$G$9:$G$208,"High")</f>
        <v>0</v>
      </c>
      <c r="G9" s="23"/>
      <c r="H9" s="23"/>
      <c r="I9" s="1"/>
      <c r="J9" s="21">
        <f>SUM('Impact assessment'!$P$9:$P$208)</f>
        <v>0</v>
      </c>
      <c r="K9" s="21"/>
      <c r="L9" s="21"/>
      <c r="M9" s="1"/>
      <c r="N9" s="24"/>
      <c r="O9" s="1"/>
    </row>
    <row r="10" spans="1:15" ht="27" customHeight="1">
      <c r="A10" s="1"/>
      <c r="B10" s="21"/>
      <c r="C10" s="21"/>
      <c r="D10" s="21"/>
      <c r="E10" s="1"/>
      <c r="F10" s="23"/>
      <c r="G10" s="23"/>
      <c r="H10" s="23"/>
      <c r="I10" s="1"/>
      <c r="J10" s="21"/>
      <c r="K10" s="21"/>
      <c r="L10" s="21"/>
      <c r="M10" s="1"/>
      <c r="N10" s="24"/>
      <c r="O10" s="1"/>
    </row>
    <row r="11" spans="1:15" ht="24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24" customHeight="1">
      <c r="A12" s="1"/>
      <c r="B12" s="25" t="s">
        <v>9</v>
      </c>
      <c r="C12" s="25" t="s">
        <v>9</v>
      </c>
      <c r="D12" s="25" t="s">
        <v>9</v>
      </c>
      <c r="E12" s="1"/>
      <c r="F12" s="22" t="s">
        <v>10</v>
      </c>
      <c r="G12" s="22" t="s">
        <v>10</v>
      </c>
      <c r="H12" s="22" t="s">
        <v>10</v>
      </c>
      <c r="I12" s="1"/>
      <c r="J12" s="27" t="s">
        <v>11</v>
      </c>
      <c r="K12" s="27" t="s">
        <v>11</v>
      </c>
      <c r="L12" s="27" t="s">
        <v>11</v>
      </c>
      <c r="M12" s="1"/>
      <c r="N12" s="1"/>
      <c r="O12" s="1"/>
    </row>
    <row r="13" spans="1:15" ht="27" customHeight="1">
      <c r="A13" s="1"/>
      <c r="B13" s="26">
        <f>COUNTIFS('Impact assessment'!$M$9:$M$208,"Overdue")</f>
        <v>0</v>
      </c>
      <c r="C13" s="26"/>
      <c r="D13" s="26"/>
      <c r="E13" s="1"/>
      <c r="F13" s="23">
        <f>B9-COUNTIFS('Impact assessment'!$M$9:$M$208,"Closed")</f>
        <v>0</v>
      </c>
      <c r="G13" s="23"/>
      <c r="H13" s="23"/>
      <c r="I13" s="1"/>
      <c r="J13" s="28">
        <f>ROWS('Impact assessment'!$N$9:$N$208)-COUNTBLANK('Impact assessment'!$N$9:$N$208)</f>
        <v>0</v>
      </c>
      <c r="K13" s="28"/>
      <c r="L13" s="28"/>
      <c r="M13" s="1"/>
      <c r="N13" s="1"/>
      <c r="O13" s="1"/>
    </row>
    <row r="14" spans="1:15" ht="27" customHeight="1">
      <c r="A14" s="1"/>
      <c r="B14" s="26"/>
      <c r="C14" s="26"/>
      <c r="D14" s="26"/>
      <c r="E14" s="1"/>
      <c r="F14" s="23"/>
      <c r="G14" s="23"/>
      <c r="H14" s="23"/>
      <c r="I14" s="1"/>
      <c r="J14" s="28"/>
      <c r="K14" s="28"/>
      <c r="L14" s="28"/>
      <c r="M14" s="1"/>
      <c r="N14" s="1"/>
      <c r="O14" s="1"/>
    </row>
    <row r="15" spans="1:15" ht="24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24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27" customHeight="1">
      <c r="A17" s="1"/>
      <c r="B17" s="29" t="s">
        <v>12</v>
      </c>
      <c r="C17" s="29" t="s">
        <v>12</v>
      </c>
      <c r="D17" s="29" t="s">
        <v>12</v>
      </c>
      <c r="E17" s="29" t="s">
        <v>12</v>
      </c>
      <c r="F17" s="29" t="s">
        <v>12</v>
      </c>
      <c r="G17" s="29" t="s">
        <v>12</v>
      </c>
      <c r="H17" s="1"/>
      <c r="I17" s="29" t="s">
        <v>13</v>
      </c>
      <c r="J17" s="29" t="s">
        <v>13</v>
      </c>
      <c r="K17" s="29" t="s">
        <v>13</v>
      </c>
      <c r="L17" s="29" t="s">
        <v>13</v>
      </c>
      <c r="M17" s="29" t="s">
        <v>13</v>
      </c>
      <c r="N17" s="29" t="s">
        <v>13</v>
      </c>
      <c r="O17" s="1"/>
    </row>
    <row r="18" spans="1:15" ht="24" customHeight="1">
      <c r="A18" s="1"/>
      <c r="B18" s="30" t="s">
        <v>14</v>
      </c>
      <c r="C18" s="30" t="s">
        <v>14</v>
      </c>
      <c r="D18" s="30" t="s">
        <v>14</v>
      </c>
      <c r="E18" s="13" t="s">
        <v>15</v>
      </c>
      <c r="F18" s="13" t="s">
        <v>16</v>
      </c>
      <c r="G18" s="13" t="s">
        <v>17</v>
      </c>
      <c r="H18" s="1"/>
      <c r="I18" s="30" t="s">
        <v>18</v>
      </c>
      <c r="J18" s="30" t="s">
        <v>18</v>
      </c>
      <c r="K18" s="30" t="s">
        <v>18</v>
      </c>
      <c r="L18" s="30" t="s">
        <v>18</v>
      </c>
      <c r="M18" s="32" t="s">
        <v>15</v>
      </c>
      <c r="N18" s="32" t="s">
        <v>15</v>
      </c>
      <c r="O18" s="1"/>
    </row>
    <row r="19" spans="1:15" ht="24" customHeight="1">
      <c r="A19" s="1"/>
      <c r="B19" s="31" t="s">
        <v>19</v>
      </c>
      <c r="C19" s="31" t="s">
        <v>19</v>
      </c>
      <c r="D19" s="31" t="s">
        <v>19</v>
      </c>
      <c r="E19" s="14">
        <f>COUNTIFS('Impact assessment'!$G$9:$G$208,B19)</f>
        <v>0</v>
      </c>
      <c r="F19" s="14">
        <f>E19-COUNTIFS('Impact assessment'!$G$9:$G$208,B19,'Impact assessment'!$M$9:$M$208,"Closed")</f>
        <v>0</v>
      </c>
      <c r="G19" s="14">
        <f>COUNTIFS('Impact assessment'!$G$9:$G$208,B19,'Impact assessment'!$M$9:$M$208,"Overdue")</f>
        <v>0</v>
      </c>
      <c r="H19" s="1"/>
      <c r="I19" s="31" t="s">
        <v>20</v>
      </c>
      <c r="J19" s="31" t="s">
        <v>20</v>
      </c>
      <c r="K19" s="31" t="s">
        <v>20</v>
      </c>
      <c r="L19" s="31" t="s">
        <v>20</v>
      </c>
      <c r="M19" s="33">
        <f>COUNTIFS('Impact assessment'!$L$9:$L$208,I19)</f>
        <v>0</v>
      </c>
      <c r="N19" s="33"/>
      <c r="O19" s="1"/>
    </row>
    <row r="20" spans="1:15" ht="24" customHeight="1">
      <c r="A20" s="1"/>
      <c r="B20" s="31" t="s">
        <v>21</v>
      </c>
      <c r="C20" s="31" t="s">
        <v>21</v>
      </c>
      <c r="D20" s="31" t="s">
        <v>21</v>
      </c>
      <c r="E20" s="14">
        <f>COUNTIFS('Impact assessment'!$G$9:$G$208,B20)</f>
        <v>0</v>
      </c>
      <c r="F20" s="14">
        <f>E20-COUNTIFS('Impact assessment'!$G$9:$G$208,B20,'Impact assessment'!$M$9:$M$208,"Closed")</f>
        <v>0</v>
      </c>
      <c r="G20" s="14">
        <f>COUNTIFS('Impact assessment'!$G$9:$G$208,B20,'Impact assessment'!$M$9:$M$208,"Overdue")</f>
        <v>0</v>
      </c>
      <c r="H20" s="1"/>
      <c r="I20" s="31" t="s">
        <v>22</v>
      </c>
      <c r="J20" s="31" t="s">
        <v>22</v>
      </c>
      <c r="K20" s="31" t="s">
        <v>22</v>
      </c>
      <c r="L20" s="31" t="s">
        <v>22</v>
      </c>
      <c r="M20" s="33">
        <f>COUNTIFS('Impact assessment'!$L$9:$L$208,I20)</f>
        <v>0</v>
      </c>
      <c r="N20" s="33"/>
      <c r="O20" s="1"/>
    </row>
    <row r="21" spans="1:15" ht="24" customHeight="1">
      <c r="A21" s="1"/>
      <c r="B21" s="31" t="s">
        <v>23</v>
      </c>
      <c r="C21" s="31" t="s">
        <v>23</v>
      </c>
      <c r="D21" s="31" t="s">
        <v>23</v>
      </c>
      <c r="E21" s="14">
        <f>COUNTIFS('Impact assessment'!$G$9:$G$208,B21)</f>
        <v>0</v>
      </c>
      <c r="F21" s="14">
        <f>E21-COUNTIFS('Impact assessment'!$G$9:$G$208,B21,'Impact assessment'!$M$9:$M$208,"Closed")</f>
        <v>0</v>
      </c>
      <c r="G21" s="14">
        <f>COUNTIFS('Impact assessment'!$G$9:$G$208,B21,'Impact assessment'!$M$9:$M$208,"Overdue")</f>
        <v>0</v>
      </c>
      <c r="H21" s="1"/>
      <c r="I21" s="31" t="s">
        <v>24</v>
      </c>
      <c r="J21" s="31" t="s">
        <v>24</v>
      </c>
      <c r="K21" s="31" t="s">
        <v>24</v>
      </c>
      <c r="L21" s="31" t="s">
        <v>24</v>
      </c>
      <c r="M21" s="33">
        <f>COUNTIFS('Impact assessment'!$L$9:$L$208,I21)</f>
        <v>0</v>
      </c>
      <c r="N21" s="33"/>
      <c r="O21" s="1"/>
    </row>
    <row r="22" spans="1:15" ht="24" customHeight="1">
      <c r="A22" s="1"/>
      <c r="B22" s="31" t="s">
        <v>25</v>
      </c>
      <c r="C22" s="31" t="s">
        <v>25</v>
      </c>
      <c r="D22" s="31" t="s">
        <v>25</v>
      </c>
      <c r="E22" s="14">
        <f>B9-SUM(E19:E21)</f>
        <v>0</v>
      </c>
      <c r="F22" s="14">
        <f>F13-SUM(F19:F21)</f>
        <v>0</v>
      </c>
      <c r="G22" s="14">
        <f>B13-SUM(G19:G21)</f>
        <v>0</v>
      </c>
      <c r="H22" s="1"/>
      <c r="I22" s="31" t="s">
        <v>26</v>
      </c>
      <c r="J22" s="31" t="s">
        <v>26</v>
      </c>
      <c r="K22" s="31" t="s">
        <v>26</v>
      </c>
      <c r="L22" s="31" t="s">
        <v>26</v>
      </c>
      <c r="M22" s="33">
        <f>COUNTIFS('Impact assessment'!$L$9:$L$208,I22)</f>
        <v>0</v>
      </c>
      <c r="N22" s="33"/>
      <c r="O22" s="1"/>
    </row>
    <row r="23" spans="1:15" ht="24" customHeight="1">
      <c r="A23" s="1"/>
      <c r="B23" s="1"/>
      <c r="C23" s="1"/>
      <c r="D23" s="1"/>
      <c r="E23" s="1"/>
      <c r="F23" s="1"/>
      <c r="G23" s="1"/>
      <c r="H23" s="1"/>
      <c r="I23" s="31" t="s">
        <v>27</v>
      </c>
      <c r="J23" s="31" t="s">
        <v>27</v>
      </c>
      <c r="K23" s="31" t="s">
        <v>27</v>
      </c>
      <c r="L23" s="31" t="s">
        <v>27</v>
      </c>
      <c r="M23" s="33">
        <f>COUNTIFS('Impact assessment'!$L$9:$L$208,I23)</f>
        <v>0</v>
      </c>
      <c r="N23" s="33"/>
      <c r="O23" s="1"/>
    </row>
    <row r="24" spans="1:15" ht="24" customHeight="1">
      <c r="A24" s="1"/>
      <c r="B24" s="34" t="s">
        <v>28</v>
      </c>
      <c r="C24" s="34" t="s">
        <v>28</v>
      </c>
      <c r="D24" s="34" t="s">
        <v>28</v>
      </c>
      <c r="E24" s="34" t="s">
        <v>28</v>
      </c>
      <c r="F24" s="34" t="s">
        <v>28</v>
      </c>
      <c r="G24" s="34" t="s">
        <v>28</v>
      </c>
      <c r="H24" s="1"/>
      <c r="I24" s="31" t="s">
        <v>29</v>
      </c>
      <c r="J24" s="31" t="s">
        <v>29</v>
      </c>
      <c r="K24" s="31" t="s">
        <v>29</v>
      </c>
      <c r="L24" s="31" t="s">
        <v>29</v>
      </c>
      <c r="M24" s="33">
        <f>B9-SUM(M19:M23)</f>
        <v>0</v>
      </c>
      <c r="N24" s="33"/>
      <c r="O24" s="1"/>
    </row>
    <row r="25" spans="1:15" ht="24" customHeight="1">
      <c r="A25" s="1"/>
      <c r="B25" s="34" t="s">
        <v>28</v>
      </c>
      <c r="C25" s="34" t="s">
        <v>28</v>
      </c>
      <c r="D25" s="34" t="s">
        <v>28</v>
      </c>
      <c r="E25" s="34" t="s">
        <v>28</v>
      </c>
      <c r="F25" s="34" t="s">
        <v>28</v>
      </c>
      <c r="G25" s="34" t="s">
        <v>28</v>
      </c>
      <c r="H25" s="1"/>
      <c r="I25" s="1"/>
      <c r="J25" s="1"/>
      <c r="K25" s="1"/>
      <c r="L25" s="1"/>
      <c r="M25" s="1"/>
      <c r="N25" s="1"/>
      <c r="O25" s="1"/>
    </row>
    <row r="26" spans="1:15" ht="24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24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27" customHeight="1">
      <c r="A28" s="1"/>
      <c r="B28" s="29" t="s">
        <v>30</v>
      </c>
      <c r="C28" s="29" t="s">
        <v>30</v>
      </c>
      <c r="D28" s="29" t="s">
        <v>30</v>
      </c>
      <c r="E28" s="29" t="s">
        <v>30</v>
      </c>
      <c r="F28" s="29" t="s">
        <v>30</v>
      </c>
      <c r="G28" s="29" t="s">
        <v>30</v>
      </c>
      <c r="H28" s="29" t="s">
        <v>30</v>
      </c>
      <c r="I28" s="29" t="s">
        <v>30</v>
      </c>
      <c r="J28" s="29" t="s">
        <v>30</v>
      </c>
      <c r="K28" s="29" t="s">
        <v>30</v>
      </c>
      <c r="L28" s="29" t="s">
        <v>30</v>
      </c>
      <c r="M28" s="29" t="s">
        <v>30</v>
      </c>
      <c r="N28" s="29" t="s">
        <v>30</v>
      </c>
      <c r="O28" s="1"/>
    </row>
    <row r="29" spans="1:15" ht="24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24" customHeight="1">
      <c r="A30" s="1"/>
      <c r="B30" s="35" t="s">
        <v>31</v>
      </c>
      <c r="C30" s="35" t="s">
        <v>31</v>
      </c>
      <c r="D30" s="35" t="s">
        <v>31</v>
      </c>
      <c r="E30" s="35" t="s">
        <v>31</v>
      </c>
      <c r="F30" s="35" t="s">
        <v>31</v>
      </c>
      <c r="G30" s="35" t="s">
        <v>31</v>
      </c>
      <c r="H30" s="35" t="s">
        <v>31</v>
      </c>
      <c r="I30" s="35" t="s">
        <v>31</v>
      </c>
      <c r="J30" s="35" t="s">
        <v>31</v>
      </c>
      <c r="K30" s="35" t="s">
        <v>31</v>
      </c>
      <c r="L30" s="35" t="s">
        <v>31</v>
      </c>
      <c r="M30" s="35" t="s">
        <v>31</v>
      </c>
      <c r="N30" s="35" t="s">
        <v>31</v>
      </c>
      <c r="O30" s="1"/>
    </row>
    <row r="31" spans="1:15" ht="24" customHeight="1">
      <c r="A31" s="1"/>
      <c r="B31" s="35" t="s">
        <v>31</v>
      </c>
      <c r="C31" s="35" t="s">
        <v>31</v>
      </c>
      <c r="D31" s="35" t="s">
        <v>31</v>
      </c>
      <c r="E31" s="35" t="s">
        <v>31</v>
      </c>
      <c r="F31" s="35" t="s">
        <v>31</v>
      </c>
      <c r="G31" s="35" t="s">
        <v>31</v>
      </c>
      <c r="H31" s="35" t="s">
        <v>31</v>
      </c>
      <c r="I31" s="35" t="s">
        <v>31</v>
      </c>
      <c r="J31" s="35" t="s">
        <v>31</v>
      </c>
      <c r="K31" s="35" t="s">
        <v>31</v>
      </c>
      <c r="L31" s="35" t="s">
        <v>31</v>
      </c>
      <c r="M31" s="35" t="s">
        <v>31</v>
      </c>
      <c r="N31" s="35" t="s">
        <v>31</v>
      </c>
      <c r="O31" s="1"/>
    </row>
    <row r="32" spans="1:15" ht="24" customHeight="1">
      <c r="A32" s="1"/>
      <c r="B32" s="36" t="s">
        <v>32</v>
      </c>
      <c r="C32" s="36" t="s">
        <v>32</v>
      </c>
      <c r="D32" s="36" t="s">
        <v>32</v>
      </c>
      <c r="E32" s="36" t="s">
        <v>32</v>
      </c>
      <c r="F32" s="36" t="s">
        <v>32</v>
      </c>
      <c r="G32" s="36" t="s">
        <v>32</v>
      </c>
      <c r="H32" s="36" t="s">
        <v>32</v>
      </c>
      <c r="I32" s="36" t="s">
        <v>32</v>
      </c>
      <c r="J32" s="36" t="s">
        <v>32</v>
      </c>
      <c r="K32" s="36" t="s">
        <v>32</v>
      </c>
      <c r="L32" s="36" t="s">
        <v>32</v>
      </c>
      <c r="M32" s="36" t="s">
        <v>32</v>
      </c>
      <c r="N32" s="36" t="s">
        <v>32</v>
      </c>
      <c r="O32" s="1"/>
    </row>
    <row r="33" spans="1:15" ht="24" customHeight="1">
      <c r="A33" s="1"/>
      <c r="B33" s="36" t="s">
        <v>32</v>
      </c>
      <c r="C33" s="36" t="s">
        <v>32</v>
      </c>
      <c r="D33" s="36" t="s">
        <v>32</v>
      </c>
      <c r="E33" s="36" t="s">
        <v>32</v>
      </c>
      <c r="F33" s="36" t="s">
        <v>32</v>
      </c>
      <c r="G33" s="36" t="s">
        <v>32</v>
      </c>
      <c r="H33" s="36" t="s">
        <v>32</v>
      </c>
      <c r="I33" s="36" t="s">
        <v>32</v>
      </c>
      <c r="J33" s="36" t="s">
        <v>32</v>
      </c>
      <c r="K33" s="36" t="s">
        <v>32</v>
      </c>
      <c r="L33" s="36" t="s">
        <v>32</v>
      </c>
      <c r="M33" s="36" t="s">
        <v>32</v>
      </c>
      <c r="N33" s="36" t="s">
        <v>32</v>
      </c>
      <c r="O33" s="1"/>
    </row>
    <row r="34" spans="1:15" ht="24" customHeight="1">
      <c r="A34" s="1"/>
      <c r="B34" s="35" t="s">
        <v>33</v>
      </c>
      <c r="C34" s="35" t="s">
        <v>33</v>
      </c>
      <c r="D34" s="35" t="s">
        <v>33</v>
      </c>
      <c r="E34" s="35" t="s">
        <v>33</v>
      </c>
      <c r="F34" s="35" t="s">
        <v>33</v>
      </c>
      <c r="G34" s="35" t="s">
        <v>33</v>
      </c>
      <c r="H34" s="35" t="s">
        <v>33</v>
      </c>
      <c r="I34" s="35" t="s">
        <v>33</v>
      </c>
      <c r="J34" s="35" t="s">
        <v>33</v>
      </c>
      <c r="K34" s="35" t="s">
        <v>33</v>
      </c>
      <c r="L34" s="35" t="s">
        <v>33</v>
      </c>
      <c r="M34" s="35" t="s">
        <v>33</v>
      </c>
      <c r="N34" s="35" t="s">
        <v>33</v>
      </c>
      <c r="O34" s="1"/>
    </row>
    <row r="35" spans="1:15" ht="24" customHeight="1">
      <c r="A35" s="1"/>
      <c r="B35" s="35" t="s">
        <v>33</v>
      </c>
      <c r="C35" s="35" t="s">
        <v>33</v>
      </c>
      <c r="D35" s="35" t="s">
        <v>33</v>
      </c>
      <c r="E35" s="35" t="s">
        <v>33</v>
      </c>
      <c r="F35" s="35" t="s">
        <v>33</v>
      </c>
      <c r="G35" s="35" t="s">
        <v>33</v>
      </c>
      <c r="H35" s="35" t="s">
        <v>33</v>
      </c>
      <c r="I35" s="35" t="s">
        <v>33</v>
      </c>
      <c r="J35" s="35" t="s">
        <v>33</v>
      </c>
      <c r="K35" s="35" t="s">
        <v>33</v>
      </c>
      <c r="L35" s="35" t="s">
        <v>33</v>
      </c>
      <c r="M35" s="35" t="s">
        <v>33</v>
      </c>
      <c r="N35" s="35" t="s">
        <v>33</v>
      </c>
      <c r="O35" s="1"/>
    </row>
    <row r="36" spans="1:15" ht="24" customHeight="1">
      <c r="A36" s="1"/>
      <c r="B36" s="36" t="s">
        <v>34</v>
      </c>
      <c r="C36" s="36" t="s">
        <v>34</v>
      </c>
      <c r="D36" s="36" t="s">
        <v>34</v>
      </c>
      <c r="E36" s="36" t="s">
        <v>34</v>
      </c>
      <c r="F36" s="36" t="s">
        <v>34</v>
      </c>
      <c r="G36" s="36" t="s">
        <v>34</v>
      </c>
      <c r="H36" s="36" t="s">
        <v>34</v>
      </c>
      <c r="I36" s="36" t="s">
        <v>34</v>
      </c>
      <c r="J36" s="36" t="s">
        <v>34</v>
      </c>
      <c r="K36" s="36" t="s">
        <v>34</v>
      </c>
      <c r="L36" s="36" t="s">
        <v>34</v>
      </c>
      <c r="M36" s="36" t="s">
        <v>34</v>
      </c>
      <c r="N36" s="36" t="s">
        <v>34</v>
      </c>
      <c r="O36" s="1"/>
    </row>
    <row r="37" spans="1:15" ht="24" customHeight="1">
      <c r="A37" s="1"/>
      <c r="B37" s="36" t="s">
        <v>34</v>
      </c>
      <c r="C37" s="36" t="s">
        <v>34</v>
      </c>
      <c r="D37" s="36" t="s">
        <v>34</v>
      </c>
      <c r="E37" s="36" t="s">
        <v>34</v>
      </c>
      <c r="F37" s="36" t="s">
        <v>34</v>
      </c>
      <c r="G37" s="36" t="s">
        <v>34</v>
      </c>
      <c r="H37" s="36" t="s">
        <v>34</v>
      </c>
      <c r="I37" s="36" t="s">
        <v>34</v>
      </c>
      <c r="J37" s="36" t="s">
        <v>34</v>
      </c>
      <c r="K37" s="36" t="s">
        <v>34</v>
      </c>
      <c r="L37" s="36" t="s">
        <v>34</v>
      </c>
      <c r="M37" s="36" t="s">
        <v>34</v>
      </c>
      <c r="N37" s="36" t="s">
        <v>34</v>
      </c>
      <c r="O37" s="1"/>
    </row>
    <row r="38" spans="1:15" ht="24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24" customHeight="1">
      <c r="A39" s="1"/>
      <c r="B39" s="34" t="s">
        <v>35</v>
      </c>
      <c r="C39" s="34" t="s">
        <v>35</v>
      </c>
      <c r="D39" s="34" t="s">
        <v>35</v>
      </c>
      <c r="E39" s="34" t="s">
        <v>35</v>
      </c>
      <c r="F39" s="34" t="s">
        <v>35</v>
      </c>
      <c r="G39" s="34" t="s">
        <v>35</v>
      </c>
      <c r="H39" s="34" t="s">
        <v>35</v>
      </c>
      <c r="I39" s="34" t="s">
        <v>35</v>
      </c>
      <c r="J39" s="34" t="s">
        <v>35</v>
      </c>
      <c r="K39" s="34" t="s">
        <v>35</v>
      </c>
      <c r="L39" s="34" t="s">
        <v>35</v>
      </c>
      <c r="M39" s="34" t="s">
        <v>35</v>
      </c>
      <c r="N39" s="34" t="s">
        <v>35</v>
      </c>
      <c r="O39" s="1"/>
    </row>
    <row r="40" spans="1:15" ht="24" customHeight="1">
      <c r="A40" s="1"/>
      <c r="B40" s="34" t="s">
        <v>35</v>
      </c>
      <c r="C40" s="34" t="s">
        <v>35</v>
      </c>
      <c r="D40" s="34" t="s">
        <v>35</v>
      </c>
      <c r="E40" s="34" t="s">
        <v>35</v>
      </c>
      <c r="F40" s="34" t="s">
        <v>35</v>
      </c>
      <c r="G40" s="34" t="s">
        <v>35</v>
      </c>
      <c r="H40" s="34" t="s">
        <v>35</v>
      </c>
      <c r="I40" s="34" t="s">
        <v>35</v>
      </c>
      <c r="J40" s="34" t="s">
        <v>35</v>
      </c>
      <c r="K40" s="34" t="s">
        <v>35</v>
      </c>
      <c r="L40" s="34" t="s">
        <v>35</v>
      </c>
      <c r="M40" s="34" t="s">
        <v>35</v>
      </c>
      <c r="N40" s="34" t="s">
        <v>35</v>
      </c>
      <c r="O40" s="1"/>
    </row>
    <row r="41" spans="1:15" ht="24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24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24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</sheetData>
  <mergeCells count="48">
    <mergeCell ref="B39:N40"/>
    <mergeCell ref="B28:N28"/>
    <mergeCell ref="B30:N31"/>
    <mergeCell ref="B32:N33"/>
    <mergeCell ref="B34:N35"/>
    <mergeCell ref="B36:N37"/>
    <mergeCell ref="I23:L23"/>
    <mergeCell ref="M23:N23"/>
    <mergeCell ref="I24:L24"/>
    <mergeCell ref="M24:N24"/>
    <mergeCell ref="B24:G25"/>
    <mergeCell ref="B21:D21"/>
    <mergeCell ref="B22:D22"/>
    <mergeCell ref="I18:L18"/>
    <mergeCell ref="M18:N18"/>
    <mergeCell ref="I19:L19"/>
    <mergeCell ref="M19:N19"/>
    <mergeCell ref="I20:L20"/>
    <mergeCell ref="M20:N20"/>
    <mergeCell ref="I21:L21"/>
    <mergeCell ref="M21:N21"/>
    <mergeCell ref="I22:L22"/>
    <mergeCell ref="M22:N22"/>
    <mergeCell ref="B17:G17"/>
    <mergeCell ref="I17:N17"/>
    <mergeCell ref="B18:D18"/>
    <mergeCell ref="B19:D19"/>
    <mergeCell ref="B20:D20"/>
    <mergeCell ref="B12:D12"/>
    <mergeCell ref="B13:D14"/>
    <mergeCell ref="F12:H12"/>
    <mergeCell ref="F13:H14"/>
    <mergeCell ref="J12:L12"/>
    <mergeCell ref="J13:L14"/>
    <mergeCell ref="B6:N6"/>
    <mergeCell ref="B8:D8"/>
    <mergeCell ref="B9:D10"/>
    <mergeCell ref="F8:H8"/>
    <mergeCell ref="F9:H10"/>
    <mergeCell ref="J8:L8"/>
    <mergeCell ref="J9:L10"/>
    <mergeCell ref="N8:N10"/>
    <mergeCell ref="B2:N2"/>
    <mergeCell ref="B3:N3"/>
    <mergeCell ref="B5:C5"/>
    <mergeCell ref="D5:H5"/>
    <mergeCell ref="I5:J5"/>
    <mergeCell ref="K5:N5"/>
  </mergeCells>
  <conditionalFormatting sqref="B13:D14">
    <cfRule type="cellIs" dxfId="19" priority="1" operator="greaterThan">
      <formula>0</formula>
    </cfRule>
  </conditionalFormatting>
  <conditionalFormatting sqref="J13:L14">
    <cfRule type="cellIs" dxfId="18" priority="2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6053"/>
  </sheetPr>
  <dimension ref="A1:Q209"/>
  <sheetViews>
    <sheetView showGridLines="0" workbookViewId="0">
      <pane xSplit="3" ySplit="8" topLeftCell="D9" activePane="bottomRight" state="frozen"/>
      <selection pane="topRight"/>
      <selection pane="bottomLeft"/>
      <selection pane="bottomRight" activeCell="D9" sqref="D9"/>
    </sheetView>
  </sheetViews>
  <sheetFormatPr defaultRowHeight="14"/>
  <cols>
    <col min="1" max="1" width="3" customWidth="1"/>
    <col min="2" max="2" width="13" customWidth="1"/>
    <col min="3" max="3" width="24" customWidth="1"/>
    <col min="4" max="4" width="23" customWidth="1"/>
    <col min="5" max="5" width="36" customWidth="1"/>
    <col min="6" max="6" width="39" customWidth="1"/>
    <col min="7" max="7" width="13" customWidth="1"/>
    <col min="8" max="8" width="37" customWidth="1"/>
    <col min="9" max="9" width="40" customWidth="1"/>
    <col min="10" max="10" width="21" customWidth="1"/>
    <col min="11" max="11" width="15" customWidth="1"/>
    <col min="12" max="12" width="17" customWidth="1"/>
    <col min="13" max="13" width="18" customWidth="1"/>
    <col min="14" max="14" width="26" customWidth="1"/>
    <col min="15" max="15" width="42" customWidth="1"/>
    <col min="16" max="16" width="15" customWidth="1"/>
    <col min="17" max="17" width="3" customWidth="1"/>
  </cols>
  <sheetData>
    <row r="1" spans="1:17" ht="24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32" customHeight="1">
      <c r="A2" s="1"/>
      <c r="B2" s="15" t="s">
        <v>0</v>
      </c>
      <c r="C2" s="15" t="s">
        <v>0</v>
      </c>
      <c r="D2" s="15" t="s">
        <v>0</v>
      </c>
      <c r="E2" s="15" t="s">
        <v>0</v>
      </c>
      <c r="F2" s="15" t="s">
        <v>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25" customHeight="1">
      <c r="A3" s="1"/>
      <c r="B3" s="16" t="s">
        <v>36</v>
      </c>
      <c r="C3" s="16" t="s">
        <v>36</v>
      </c>
      <c r="D3" s="16" t="s">
        <v>36</v>
      </c>
      <c r="E3" s="16" t="s">
        <v>36</v>
      </c>
      <c r="F3" s="16" t="s">
        <v>36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4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1"/>
    </row>
    <row r="5" spans="1:17" ht="24" customHeight="1">
      <c r="A5" s="1"/>
      <c r="B5" s="37" t="s">
        <v>37</v>
      </c>
      <c r="C5" s="37" t="s">
        <v>37</v>
      </c>
      <c r="D5" s="37" t="s">
        <v>37</v>
      </c>
      <c r="E5" s="1"/>
      <c r="F5" s="1"/>
      <c r="G5" s="1"/>
      <c r="H5" s="1"/>
      <c r="I5" s="1"/>
      <c r="J5" s="1" t="s">
        <v>4</v>
      </c>
      <c r="K5" s="3">
        <f ca="1">Summary!K5</f>
        <v>46333</v>
      </c>
      <c r="L5" s="1"/>
      <c r="M5" s="1"/>
      <c r="N5" s="1"/>
      <c r="O5" s="1"/>
      <c r="P5" s="1"/>
      <c r="Q5" s="1"/>
    </row>
    <row r="6" spans="1:17" ht="25" customHeight="1">
      <c r="A6" s="1"/>
      <c r="B6" s="16" t="s">
        <v>38</v>
      </c>
      <c r="C6" s="16" t="s">
        <v>38</v>
      </c>
      <c r="D6" s="16" t="s">
        <v>38</v>
      </c>
      <c r="E6" s="16" t="s">
        <v>38</v>
      </c>
      <c r="F6" s="16" t="s">
        <v>38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4" customHeight="1">
      <c r="A7" s="1"/>
      <c r="B7" s="16" t="s">
        <v>39</v>
      </c>
      <c r="C7" s="16" t="s">
        <v>39</v>
      </c>
      <c r="D7" s="16" t="s">
        <v>39</v>
      </c>
      <c r="E7" s="16" t="s">
        <v>39</v>
      </c>
      <c r="F7" s="16" t="s">
        <v>39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43" customHeight="1">
      <c r="A8" s="1"/>
      <c r="B8" s="6" t="s">
        <v>40</v>
      </c>
      <c r="C8" s="7" t="s">
        <v>41</v>
      </c>
      <c r="D8" s="7" t="s">
        <v>42</v>
      </c>
      <c r="E8" s="7" t="s">
        <v>43</v>
      </c>
      <c r="F8" s="7" t="s">
        <v>44</v>
      </c>
      <c r="G8" s="7" t="s">
        <v>45</v>
      </c>
      <c r="H8" s="7" t="s">
        <v>46</v>
      </c>
      <c r="I8" s="7" t="s">
        <v>47</v>
      </c>
      <c r="J8" s="7" t="s">
        <v>48</v>
      </c>
      <c r="K8" s="7" t="s">
        <v>49</v>
      </c>
      <c r="L8" s="7" t="s">
        <v>50</v>
      </c>
      <c r="M8" s="7" t="s">
        <v>51</v>
      </c>
      <c r="N8" s="7" t="s">
        <v>52</v>
      </c>
      <c r="O8" s="7" t="s">
        <v>53</v>
      </c>
      <c r="P8" s="8" t="s">
        <v>54</v>
      </c>
      <c r="Q8" s="1"/>
    </row>
    <row r="9" spans="1:17" ht="43" customHeight="1">
      <c r="A9" s="1"/>
      <c r="B9" s="4"/>
      <c r="C9" s="4"/>
      <c r="D9" s="4"/>
      <c r="E9" s="4"/>
      <c r="F9" s="4"/>
      <c r="G9" s="4"/>
      <c r="H9" s="4"/>
      <c r="I9" s="4"/>
      <c r="J9" s="4"/>
      <c r="K9" s="11"/>
      <c r="L9" s="4"/>
      <c r="M9" s="9" t="str">
        <f>IF(COUNTA(B9:L9,O9)=0,"",IF(OR(L9="Complete",L9="Not required"),"Closed",IF(K9="","No due date",IF(NOT(ISNUMBER(K9)),"Check date",IF(K9&lt;Summary!$K$5,"Overdue",IF(K9=Summary!$K$5,"Due today",IF(K9&lt;=Summary!$K$5+7,"Due in 7 days","On track")))))))</f>
        <v/>
      </c>
      <c r="N9" s="9" t="str">
        <f t="shared" ref="N9:N40" si="0">IF(COUNTA(B9:L9,O9)=0,"",IF(B9="","ID; ",IF(COUNTIFS($B$9:$B$208,B9)&gt;1,"Duplicate ID; ",""))&amp;IF(C9="","Team; ","")&amp;IF(F9="","Change; ","")&amp;IF(G9="","Impact; ","")&amp;IF(L9="","Status; ","")&amp;IF(AND(L9&lt;&gt;"Not required",I9=""),"Action; ","")&amp;IF(AND(L9&lt;&gt;"Not required",J9=""),"Owner; ","")&amp;IF(AND(L9&lt;&gt;"Not required",K9=""),"Due date; ","")&amp;IF(AND(OR(L9="Complete",L9="Not required"),O9=""),"Evidence or reason; ",""))</f>
        <v/>
      </c>
      <c r="O9" s="4"/>
      <c r="P9" s="10" t="str">
        <f>IF(C9="","",IF(COUNTIFS($C$9:C9,C9)=1,1,0))</f>
        <v/>
      </c>
      <c r="Q9" s="1"/>
    </row>
    <row r="10" spans="1:17" ht="43" customHeight="1">
      <c r="A10" s="1"/>
      <c r="B10" s="5"/>
      <c r="C10" s="5"/>
      <c r="D10" s="5"/>
      <c r="E10" s="5"/>
      <c r="F10" s="5"/>
      <c r="G10" s="5"/>
      <c r="H10" s="5"/>
      <c r="I10" s="5"/>
      <c r="J10" s="5"/>
      <c r="K10" s="12"/>
      <c r="L10" s="5"/>
      <c r="M10" s="9" t="str">
        <f>IF(COUNTA(B10:L10,O10)=0,"",IF(OR(L10="Complete",L10="Not required"),"Closed",IF(K10="","No due date",IF(NOT(ISNUMBER(K10)),"Check date",IF(K10&lt;Summary!$K$5,"Overdue",IF(K10=Summary!$K$5,"Due today",IF(K10&lt;=Summary!$K$5+7,"Due in 7 days","On track")))))))</f>
        <v/>
      </c>
      <c r="N10" s="9" t="str">
        <f t="shared" si="0"/>
        <v/>
      </c>
      <c r="O10" s="5"/>
      <c r="P10" s="10" t="str">
        <f>IF(C10="","",IF(COUNTIFS($C$9:C10,C10)=1,1,0))</f>
        <v/>
      </c>
      <c r="Q10" s="1"/>
    </row>
    <row r="11" spans="1:17" ht="43" customHeight="1">
      <c r="A11" s="1"/>
      <c r="B11" s="4"/>
      <c r="C11" s="4"/>
      <c r="D11" s="4"/>
      <c r="E11" s="4"/>
      <c r="F11" s="4"/>
      <c r="G11" s="4"/>
      <c r="H11" s="4"/>
      <c r="I11" s="4"/>
      <c r="J11" s="4"/>
      <c r="K11" s="11"/>
      <c r="L11" s="4"/>
      <c r="M11" s="9" t="str">
        <f>IF(COUNTA(B11:L11,O11)=0,"",IF(OR(L11="Complete",L11="Not required"),"Closed",IF(K11="","No due date",IF(NOT(ISNUMBER(K11)),"Check date",IF(K11&lt;Summary!$K$5,"Overdue",IF(K11=Summary!$K$5,"Due today",IF(K11&lt;=Summary!$K$5+7,"Due in 7 days","On track")))))))</f>
        <v/>
      </c>
      <c r="N11" s="9" t="str">
        <f t="shared" si="0"/>
        <v/>
      </c>
      <c r="O11" s="4"/>
      <c r="P11" s="10" t="str">
        <f>IF(C11="","",IF(COUNTIFS($C$9:C11,C11)=1,1,0))</f>
        <v/>
      </c>
      <c r="Q11" s="1"/>
    </row>
    <row r="12" spans="1:17" ht="43" customHeight="1">
      <c r="A12" s="1"/>
      <c r="B12" s="5"/>
      <c r="C12" s="5"/>
      <c r="D12" s="5"/>
      <c r="E12" s="5"/>
      <c r="F12" s="5"/>
      <c r="G12" s="5"/>
      <c r="H12" s="5"/>
      <c r="I12" s="5"/>
      <c r="J12" s="5"/>
      <c r="K12" s="12"/>
      <c r="L12" s="5"/>
      <c r="M12" s="9" t="str">
        <f>IF(COUNTA(B12:L12,O12)=0,"",IF(OR(L12="Complete",L12="Not required"),"Closed",IF(K12="","No due date",IF(NOT(ISNUMBER(K12)),"Check date",IF(K12&lt;Summary!$K$5,"Overdue",IF(K12=Summary!$K$5,"Due today",IF(K12&lt;=Summary!$K$5+7,"Due in 7 days","On track")))))))</f>
        <v/>
      </c>
      <c r="N12" s="9" t="str">
        <f t="shared" si="0"/>
        <v/>
      </c>
      <c r="O12" s="5"/>
      <c r="P12" s="10" t="str">
        <f>IF(C12="","",IF(COUNTIFS($C$9:C12,C12)=1,1,0))</f>
        <v/>
      </c>
      <c r="Q12" s="1"/>
    </row>
    <row r="13" spans="1:17" ht="43" customHeight="1">
      <c r="A13" s="1"/>
      <c r="B13" s="4"/>
      <c r="C13" s="4"/>
      <c r="D13" s="4"/>
      <c r="E13" s="4"/>
      <c r="F13" s="4"/>
      <c r="G13" s="4"/>
      <c r="H13" s="4"/>
      <c r="I13" s="4"/>
      <c r="J13" s="4"/>
      <c r="K13" s="11"/>
      <c r="L13" s="4"/>
      <c r="M13" s="9" t="str">
        <f>IF(COUNTA(B13:L13,O13)=0,"",IF(OR(L13="Complete",L13="Not required"),"Closed",IF(K13="","No due date",IF(NOT(ISNUMBER(K13)),"Check date",IF(K13&lt;Summary!$K$5,"Overdue",IF(K13=Summary!$K$5,"Due today",IF(K13&lt;=Summary!$K$5+7,"Due in 7 days","On track")))))))</f>
        <v/>
      </c>
      <c r="N13" s="9" t="str">
        <f t="shared" si="0"/>
        <v/>
      </c>
      <c r="O13" s="4"/>
      <c r="P13" s="10" t="str">
        <f>IF(C13="","",IF(COUNTIFS($C$9:C13,C13)=1,1,0))</f>
        <v/>
      </c>
      <c r="Q13" s="1"/>
    </row>
    <row r="14" spans="1:17" ht="43" customHeight="1">
      <c r="A14" s="1"/>
      <c r="B14" s="5"/>
      <c r="C14" s="5"/>
      <c r="D14" s="5"/>
      <c r="E14" s="5"/>
      <c r="F14" s="5"/>
      <c r="G14" s="5"/>
      <c r="H14" s="5"/>
      <c r="I14" s="5"/>
      <c r="J14" s="5"/>
      <c r="K14" s="12"/>
      <c r="L14" s="5"/>
      <c r="M14" s="9" t="str">
        <f>IF(COUNTA(B14:L14,O14)=0,"",IF(OR(L14="Complete",L14="Not required"),"Closed",IF(K14="","No due date",IF(NOT(ISNUMBER(K14)),"Check date",IF(K14&lt;Summary!$K$5,"Overdue",IF(K14=Summary!$K$5,"Due today",IF(K14&lt;=Summary!$K$5+7,"Due in 7 days","On track")))))))</f>
        <v/>
      </c>
      <c r="N14" s="9" t="str">
        <f t="shared" si="0"/>
        <v/>
      </c>
      <c r="O14" s="5"/>
      <c r="P14" s="10" t="str">
        <f>IF(C14="","",IF(COUNTIFS($C$9:C14,C14)=1,1,0))</f>
        <v/>
      </c>
      <c r="Q14" s="1"/>
    </row>
    <row r="15" spans="1:17" ht="43" customHeight="1">
      <c r="A15" s="1"/>
      <c r="B15" s="4"/>
      <c r="C15" s="4"/>
      <c r="D15" s="4"/>
      <c r="E15" s="4"/>
      <c r="F15" s="4"/>
      <c r="G15" s="4"/>
      <c r="H15" s="4"/>
      <c r="I15" s="4"/>
      <c r="J15" s="4"/>
      <c r="K15" s="11"/>
      <c r="L15" s="4"/>
      <c r="M15" s="9" t="str">
        <f>IF(COUNTA(B15:L15,O15)=0,"",IF(OR(L15="Complete",L15="Not required"),"Closed",IF(K15="","No due date",IF(NOT(ISNUMBER(K15)),"Check date",IF(K15&lt;Summary!$K$5,"Overdue",IF(K15=Summary!$K$5,"Due today",IF(K15&lt;=Summary!$K$5+7,"Due in 7 days","On track")))))))</f>
        <v/>
      </c>
      <c r="N15" s="9" t="str">
        <f t="shared" si="0"/>
        <v/>
      </c>
      <c r="O15" s="4"/>
      <c r="P15" s="10" t="str">
        <f>IF(C15="","",IF(COUNTIFS($C$9:C15,C15)=1,1,0))</f>
        <v/>
      </c>
      <c r="Q15" s="1"/>
    </row>
    <row r="16" spans="1:17" ht="43" customHeight="1">
      <c r="A16" s="1"/>
      <c r="B16" s="5"/>
      <c r="C16" s="5"/>
      <c r="D16" s="5"/>
      <c r="E16" s="5"/>
      <c r="F16" s="5"/>
      <c r="G16" s="5"/>
      <c r="H16" s="5"/>
      <c r="I16" s="5"/>
      <c r="J16" s="5"/>
      <c r="K16" s="12"/>
      <c r="L16" s="5"/>
      <c r="M16" s="9" t="str">
        <f>IF(COUNTA(B16:L16,O16)=0,"",IF(OR(L16="Complete",L16="Not required"),"Closed",IF(K16="","No due date",IF(NOT(ISNUMBER(K16)),"Check date",IF(K16&lt;Summary!$K$5,"Overdue",IF(K16=Summary!$K$5,"Due today",IF(K16&lt;=Summary!$K$5+7,"Due in 7 days","On track")))))))</f>
        <v/>
      </c>
      <c r="N16" s="9" t="str">
        <f t="shared" si="0"/>
        <v/>
      </c>
      <c r="O16" s="5"/>
      <c r="P16" s="10" t="str">
        <f>IF(C16="","",IF(COUNTIFS($C$9:C16,C16)=1,1,0))</f>
        <v/>
      </c>
      <c r="Q16" s="1"/>
    </row>
    <row r="17" spans="1:17" ht="43" customHeight="1">
      <c r="A17" s="1"/>
      <c r="B17" s="4"/>
      <c r="C17" s="4"/>
      <c r="D17" s="4"/>
      <c r="E17" s="4"/>
      <c r="F17" s="4"/>
      <c r="G17" s="4"/>
      <c r="H17" s="4"/>
      <c r="I17" s="4"/>
      <c r="J17" s="4"/>
      <c r="K17" s="11"/>
      <c r="L17" s="4"/>
      <c r="M17" s="9" t="str">
        <f>IF(COUNTA(B17:L17,O17)=0,"",IF(OR(L17="Complete",L17="Not required"),"Closed",IF(K17="","No due date",IF(NOT(ISNUMBER(K17)),"Check date",IF(K17&lt;Summary!$K$5,"Overdue",IF(K17=Summary!$K$5,"Due today",IF(K17&lt;=Summary!$K$5+7,"Due in 7 days","On track")))))))</f>
        <v/>
      </c>
      <c r="N17" s="9" t="str">
        <f t="shared" si="0"/>
        <v/>
      </c>
      <c r="O17" s="4"/>
      <c r="P17" s="10" t="str">
        <f>IF(C17="","",IF(COUNTIFS($C$9:C17,C17)=1,1,0))</f>
        <v/>
      </c>
      <c r="Q17" s="1"/>
    </row>
    <row r="18" spans="1:17" ht="43" customHeight="1">
      <c r="A18" s="1"/>
      <c r="B18" s="5"/>
      <c r="C18" s="5"/>
      <c r="D18" s="5"/>
      <c r="E18" s="5"/>
      <c r="F18" s="5"/>
      <c r="G18" s="5"/>
      <c r="H18" s="5"/>
      <c r="I18" s="5"/>
      <c r="J18" s="5"/>
      <c r="K18" s="12"/>
      <c r="L18" s="5"/>
      <c r="M18" s="9" t="str">
        <f>IF(COUNTA(B18:L18,O18)=0,"",IF(OR(L18="Complete",L18="Not required"),"Closed",IF(K18="","No due date",IF(NOT(ISNUMBER(K18)),"Check date",IF(K18&lt;Summary!$K$5,"Overdue",IF(K18=Summary!$K$5,"Due today",IF(K18&lt;=Summary!$K$5+7,"Due in 7 days","On track")))))))</f>
        <v/>
      </c>
      <c r="N18" s="9" t="str">
        <f t="shared" si="0"/>
        <v/>
      </c>
      <c r="O18" s="5"/>
      <c r="P18" s="10" t="str">
        <f>IF(C18="","",IF(COUNTIFS($C$9:C18,C18)=1,1,0))</f>
        <v/>
      </c>
      <c r="Q18" s="1"/>
    </row>
    <row r="19" spans="1:17" ht="43" customHeight="1">
      <c r="A19" s="1"/>
      <c r="B19" s="4"/>
      <c r="C19" s="4"/>
      <c r="D19" s="4"/>
      <c r="E19" s="4"/>
      <c r="F19" s="4"/>
      <c r="G19" s="4"/>
      <c r="H19" s="4"/>
      <c r="I19" s="4"/>
      <c r="J19" s="4"/>
      <c r="K19" s="11"/>
      <c r="L19" s="4"/>
      <c r="M19" s="9" t="str">
        <f>IF(COUNTA(B19:L19,O19)=0,"",IF(OR(L19="Complete",L19="Not required"),"Closed",IF(K19="","No due date",IF(NOT(ISNUMBER(K19)),"Check date",IF(K19&lt;Summary!$K$5,"Overdue",IF(K19=Summary!$K$5,"Due today",IF(K19&lt;=Summary!$K$5+7,"Due in 7 days","On track")))))))</f>
        <v/>
      </c>
      <c r="N19" s="9" t="str">
        <f t="shared" si="0"/>
        <v/>
      </c>
      <c r="O19" s="4"/>
      <c r="P19" s="10" t="str">
        <f>IF(C19="","",IF(COUNTIFS($C$9:C19,C19)=1,1,0))</f>
        <v/>
      </c>
      <c r="Q19" s="1"/>
    </row>
    <row r="20" spans="1:17" ht="43" customHeight="1">
      <c r="A20" s="1"/>
      <c r="B20" s="5"/>
      <c r="C20" s="5"/>
      <c r="D20" s="5"/>
      <c r="E20" s="5"/>
      <c r="F20" s="5"/>
      <c r="G20" s="5"/>
      <c r="H20" s="5"/>
      <c r="I20" s="5"/>
      <c r="J20" s="5"/>
      <c r="K20" s="12"/>
      <c r="L20" s="5"/>
      <c r="M20" s="9" t="str">
        <f>IF(COUNTA(B20:L20,O20)=0,"",IF(OR(L20="Complete",L20="Not required"),"Closed",IF(K20="","No due date",IF(NOT(ISNUMBER(K20)),"Check date",IF(K20&lt;Summary!$K$5,"Overdue",IF(K20=Summary!$K$5,"Due today",IF(K20&lt;=Summary!$K$5+7,"Due in 7 days","On track")))))))</f>
        <v/>
      </c>
      <c r="N20" s="9" t="str">
        <f t="shared" si="0"/>
        <v/>
      </c>
      <c r="O20" s="5"/>
      <c r="P20" s="10" t="str">
        <f>IF(C20="","",IF(COUNTIFS($C$9:C20,C20)=1,1,0))</f>
        <v/>
      </c>
      <c r="Q20" s="1"/>
    </row>
    <row r="21" spans="1:17" ht="43" customHeight="1">
      <c r="A21" s="1"/>
      <c r="B21" s="4"/>
      <c r="C21" s="4"/>
      <c r="D21" s="4"/>
      <c r="E21" s="4"/>
      <c r="F21" s="4"/>
      <c r="G21" s="4"/>
      <c r="H21" s="4"/>
      <c r="I21" s="4"/>
      <c r="J21" s="4"/>
      <c r="K21" s="11"/>
      <c r="L21" s="4"/>
      <c r="M21" s="9" t="str">
        <f>IF(COUNTA(B21:L21,O21)=0,"",IF(OR(L21="Complete",L21="Not required"),"Closed",IF(K21="","No due date",IF(NOT(ISNUMBER(K21)),"Check date",IF(K21&lt;Summary!$K$5,"Overdue",IF(K21=Summary!$K$5,"Due today",IF(K21&lt;=Summary!$K$5+7,"Due in 7 days","On track")))))))</f>
        <v/>
      </c>
      <c r="N21" s="9" t="str">
        <f t="shared" si="0"/>
        <v/>
      </c>
      <c r="O21" s="4"/>
      <c r="P21" s="10" t="str">
        <f>IF(C21="","",IF(COUNTIFS($C$9:C21,C21)=1,1,0))</f>
        <v/>
      </c>
      <c r="Q21" s="1"/>
    </row>
    <row r="22" spans="1:17" ht="43" customHeight="1">
      <c r="A22" s="1"/>
      <c r="B22" s="5"/>
      <c r="C22" s="5"/>
      <c r="D22" s="5"/>
      <c r="E22" s="5"/>
      <c r="F22" s="5"/>
      <c r="G22" s="5"/>
      <c r="H22" s="5"/>
      <c r="I22" s="5"/>
      <c r="J22" s="5"/>
      <c r="K22" s="12"/>
      <c r="L22" s="5"/>
      <c r="M22" s="9" t="str">
        <f>IF(COUNTA(B22:L22,O22)=0,"",IF(OR(L22="Complete",L22="Not required"),"Closed",IF(K22="","No due date",IF(NOT(ISNUMBER(K22)),"Check date",IF(K22&lt;Summary!$K$5,"Overdue",IF(K22=Summary!$K$5,"Due today",IF(K22&lt;=Summary!$K$5+7,"Due in 7 days","On track")))))))</f>
        <v/>
      </c>
      <c r="N22" s="9" t="str">
        <f t="shared" si="0"/>
        <v/>
      </c>
      <c r="O22" s="5"/>
      <c r="P22" s="10" t="str">
        <f>IF(C22="","",IF(COUNTIFS($C$9:C22,C22)=1,1,0))</f>
        <v/>
      </c>
      <c r="Q22" s="1"/>
    </row>
    <row r="23" spans="1:17" ht="43" customHeight="1">
      <c r="A23" s="1"/>
      <c r="B23" s="4"/>
      <c r="C23" s="4"/>
      <c r="D23" s="4"/>
      <c r="E23" s="4"/>
      <c r="F23" s="4"/>
      <c r="G23" s="4"/>
      <c r="H23" s="4"/>
      <c r="I23" s="4"/>
      <c r="J23" s="4"/>
      <c r="K23" s="11"/>
      <c r="L23" s="4"/>
      <c r="M23" s="9" t="str">
        <f>IF(COUNTA(B23:L23,O23)=0,"",IF(OR(L23="Complete",L23="Not required"),"Closed",IF(K23="","No due date",IF(NOT(ISNUMBER(K23)),"Check date",IF(K23&lt;Summary!$K$5,"Overdue",IF(K23=Summary!$K$5,"Due today",IF(K23&lt;=Summary!$K$5+7,"Due in 7 days","On track")))))))</f>
        <v/>
      </c>
      <c r="N23" s="9" t="str">
        <f t="shared" si="0"/>
        <v/>
      </c>
      <c r="O23" s="4"/>
      <c r="P23" s="10" t="str">
        <f>IF(C23="","",IF(COUNTIFS($C$9:C23,C23)=1,1,0))</f>
        <v/>
      </c>
      <c r="Q23" s="1"/>
    </row>
    <row r="24" spans="1:17" ht="43" customHeight="1">
      <c r="A24" s="1"/>
      <c r="B24" s="5"/>
      <c r="C24" s="5"/>
      <c r="D24" s="5"/>
      <c r="E24" s="5"/>
      <c r="F24" s="5"/>
      <c r="G24" s="5"/>
      <c r="H24" s="5"/>
      <c r="I24" s="5"/>
      <c r="J24" s="5"/>
      <c r="K24" s="12"/>
      <c r="L24" s="5"/>
      <c r="M24" s="9" t="str">
        <f>IF(COUNTA(B24:L24,O24)=0,"",IF(OR(L24="Complete",L24="Not required"),"Closed",IF(K24="","No due date",IF(NOT(ISNUMBER(K24)),"Check date",IF(K24&lt;Summary!$K$5,"Overdue",IF(K24=Summary!$K$5,"Due today",IF(K24&lt;=Summary!$K$5+7,"Due in 7 days","On track")))))))</f>
        <v/>
      </c>
      <c r="N24" s="9" t="str">
        <f t="shared" si="0"/>
        <v/>
      </c>
      <c r="O24" s="5"/>
      <c r="P24" s="10" t="str">
        <f>IF(C24="","",IF(COUNTIFS($C$9:C24,C24)=1,1,0))</f>
        <v/>
      </c>
      <c r="Q24" s="1"/>
    </row>
    <row r="25" spans="1:17" ht="43" customHeight="1">
      <c r="A25" s="1"/>
      <c r="B25" s="4"/>
      <c r="C25" s="4"/>
      <c r="D25" s="4"/>
      <c r="E25" s="4"/>
      <c r="F25" s="4"/>
      <c r="G25" s="4"/>
      <c r="H25" s="4"/>
      <c r="I25" s="4"/>
      <c r="J25" s="4"/>
      <c r="K25" s="11"/>
      <c r="L25" s="4"/>
      <c r="M25" s="9" t="str">
        <f>IF(COUNTA(B25:L25,O25)=0,"",IF(OR(L25="Complete",L25="Not required"),"Closed",IF(K25="","No due date",IF(NOT(ISNUMBER(K25)),"Check date",IF(K25&lt;Summary!$K$5,"Overdue",IF(K25=Summary!$K$5,"Due today",IF(K25&lt;=Summary!$K$5+7,"Due in 7 days","On track")))))))</f>
        <v/>
      </c>
      <c r="N25" s="9" t="str">
        <f t="shared" si="0"/>
        <v/>
      </c>
      <c r="O25" s="4"/>
      <c r="P25" s="10" t="str">
        <f>IF(C25="","",IF(COUNTIFS($C$9:C25,C25)=1,1,0))</f>
        <v/>
      </c>
      <c r="Q25" s="1"/>
    </row>
    <row r="26" spans="1:17" ht="43" customHeight="1">
      <c r="A26" s="1"/>
      <c r="B26" s="5"/>
      <c r="C26" s="5"/>
      <c r="D26" s="5"/>
      <c r="E26" s="5"/>
      <c r="F26" s="5"/>
      <c r="G26" s="5"/>
      <c r="H26" s="5"/>
      <c r="I26" s="5"/>
      <c r="J26" s="5"/>
      <c r="K26" s="12"/>
      <c r="L26" s="5"/>
      <c r="M26" s="9" t="str">
        <f>IF(COUNTA(B26:L26,O26)=0,"",IF(OR(L26="Complete",L26="Not required"),"Closed",IF(K26="","No due date",IF(NOT(ISNUMBER(K26)),"Check date",IF(K26&lt;Summary!$K$5,"Overdue",IF(K26=Summary!$K$5,"Due today",IF(K26&lt;=Summary!$K$5+7,"Due in 7 days","On track")))))))</f>
        <v/>
      </c>
      <c r="N26" s="9" t="str">
        <f t="shared" si="0"/>
        <v/>
      </c>
      <c r="O26" s="5"/>
      <c r="P26" s="10" t="str">
        <f>IF(C26="","",IF(COUNTIFS($C$9:C26,C26)=1,1,0))</f>
        <v/>
      </c>
      <c r="Q26" s="1"/>
    </row>
    <row r="27" spans="1:17" ht="43" customHeight="1">
      <c r="A27" s="1"/>
      <c r="B27" s="4"/>
      <c r="C27" s="4"/>
      <c r="D27" s="4"/>
      <c r="E27" s="4"/>
      <c r="F27" s="4"/>
      <c r="G27" s="4"/>
      <c r="H27" s="4"/>
      <c r="I27" s="4"/>
      <c r="J27" s="4"/>
      <c r="K27" s="11"/>
      <c r="L27" s="4"/>
      <c r="M27" s="9" t="str">
        <f>IF(COUNTA(B27:L27,O27)=0,"",IF(OR(L27="Complete",L27="Not required"),"Closed",IF(K27="","No due date",IF(NOT(ISNUMBER(K27)),"Check date",IF(K27&lt;Summary!$K$5,"Overdue",IF(K27=Summary!$K$5,"Due today",IF(K27&lt;=Summary!$K$5+7,"Due in 7 days","On track")))))))</f>
        <v/>
      </c>
      <c r="N27" s="9" t="str">
        <f t="shared" si="0"/>
        <v/>
      </c>
      <c r="O27" s="4"/>
      <c r="P27" s="10" t="str">
        <f>IF(C27="","",IF(COUNTIFS($C$9:C27,C27)=1,1,0))</f>
        <v/>
      </c>
      <c r="Q27" s="1"/>
    </row>
    <row r="28" spans="1:17" ht="43" customHeight="1">
      <c r="A28" s="1"/>
      <c r="B28" s="5"/>
      <c r="C28" s="5"/>
      <c r="D28" s="5"/>
      <c r="E28" s="5"/>
      <c r="F28" s="5"/>
      <c r="G28" s="5"/>
      <c r="H28" s="5"/>
      <c r="I28" s="5"/>
      <c r="J28" s="5"/>
      <c r="K28" s="12"/>
      <c r="L28" s="5"/>
      <c r="M28" s="9" t="str">
        <f>IF(COUNTA(B28:L28,O28)=0,"",IF(OR(L28="Complete",L28="Not required"),"Closed",IF(K28="","No due date",IF(NOT(ISNUMBER(K28)),"Check date",IF(K28&lt;Summary!$K$5,"Overdue",IF(K28=Summary!$K$5,"Due today",IF(K28&lt;=Summary!$K$5+7,"Due in 7 days","On track")))))))</f>
        <v/>
      </c>
      <c r="N28" s="9" t="str">
        <f t="shared" si="0"/>
        <v/>
      </c>
      <c r="O28" s="5"/>
      <c r="P28" s="10" t="str">
        <f>IF(C28="","",IF(COUNTIFS($C$9:C28,C28)=1,1,0))</f>
        <v/>
      </c>
      <c r="Q28" s="1"/>
    </row>
    <row r="29" spans="1:17" ht="43" customHeight="1">
      <c r="A29" s="1"/>
      <c r="B29" s="4"/>
      <c r="C29" s="4"/>
      <c r="D29" s="4"/>
      <c r="E29" s="4"/>
      <c r="F29" s="4"/>
      <c r="G29" s="4"/>
      <c r="H29" s="4"/>
      <c r="I29" s="4"/>
      <c r="J29" s="4"/>
      <c r="K29" s="11"/>
      <c r="L29" s="4"/>
      <c r="M29" s="9" t="str">
        <f>IF(COUNTA(B29:L29,O29)=0,"",IF(OR(L29="Complete",L29="Not required"),"Closed",IF(K29="","No due date",IF(NOT(ISNUMBER(K29)),"Check date",IF(K29&lt;Summary!$K$5,"Overdue",IF(K29=Summary!$K$5,"Due today",IF(K29&lt;=Summary!$K$5+7,"Due in 7 days","On track")))))))</f>
        <v/>
      </c>
      <c r="N29" s="9" t="str">
        <f t="shared" si="0"/>
        <v/>
      </c>
      <c r="O29" s="4"/>
      <c r="P29" s="10" t="str">
        <f>IF(C29="","",IF(COUNTIFS($C$9:C29,C29)=1,1,0))</f>
        <v/>
      </c>
      <c r="Q29" s="1"/>
    </row>
    <row r="30" spans="1:17" ht="43" customHeight="1">
      <c r="A30" s="1"/>
      <c r="B30" s="5"/>
      <c r="C30" s="5"/>
      <c r="D30" s="5"/>
      <c r="E30" s="5"/>
      <c r="F30" s="5"/>
      <c r="G30" s="5"/>
      <c r="H30" s="5"/>
      <c r="I30" s="5"/>
      <c r="J30" s="5"/>
      <c r="K30" s="12"/>
      <c r="L30" s="5"/>
      <c r="M30" s="9" t="str">
        <f>IF(COUNTA(B30:L30,O30)=0,"",IF(OR(L30="Complete",L30="Not required"),"Closed",IF(K30="","No due date",IF(NOT(ISNUMBER(K30)),"Check date",IF(K30&lt;Summary!$K$5,"Overdue",IF(K30=Summary!$K$5,"Due today",IF(K30&lt;=Summary!$K$5+7,"Due in 7 days","On track")))))))</f>
        <v/>
      </c>
      <c r="N30" s="9" t="str">
        <f t="shared" si="0"/>
        <v/>
      </c>
      <c r="O30" s="5"/>
      <c r="P30" s="10" t="str">
        <f>IF(C30="","",IF(COUNTIFS($C$9:C30,C30)=1,1,0))</f>
        <v/>
      </c>
      <c r="Q30" s="1"/>
    </row>
    <row r="31" spans="1:17" ht="43" customHeight="1">
      <c r="A31" s="1"/>
      <c r="B31" s="4"/>
      <c r="C31" s="4"/>
      <c r="D31" s="4"/>
      <c r="E31" s="4"/>
      <c r="F31" s="4"/>
      <c r="G31" s="4"/>
      <c r="H31" s="4"/>
      <c r="I31" s="4"/>
      <c r="J31" s="4"/>
      <c r="K31" s="11"/>
      <c r="L31" s="4"/>
      <c r="M31" s="9" t="str">
        <f>IF(COUNTA(B31:L31,O31)=0,"",IF(OR(L31="Complete",L31="Not required"),"Closed",IF(K31="","No due date",IF(NOT(ISNUMBER(K31)),"Check date",IF(K31&lt;Summary!$K$5,"Overdue",IF(K31=Summary!$K$5,"Due today",IF(K31&lt;=Summary!$K$5+7,"Due in 7 days","On track")))))))</f>
        <v/>
      </c>
      <c r="N31" s="9" t="str">
        <f t="shared" si="0"/>
        <v/>
      </c>
      <c r="O31" s="4"/>
      <c r="P31" s="10" t="str">
        <f>IF(C31="","",IF(COUNTIFS($C$9:C31,C31)=1,1,0))</f>
        <v/>
      </c>
      <c r="Q31" s="1"/>
    </row>
    <row r="32" spans="1:17" ht="43" customHeight="1">
      <c r="A32" s="1"/>
      <c r="B32" s="5"/>
      <c r="C32" s="5"/>
      <c r="D32" s="5"/>
      <c r="E32" s="5"/>
      <c r="F32" s="5"/>
      <c r="G32" s="5"/>
      <c r="H32" s="5"/>
      <c r="I32" s="5"/>
      <c r="J32" s="5"/>
      <c r="K32" s="12"/>
      <c r="L32" s="5"/>
      <c r="M32" s="9" t="str">
        <f>IF(COUNTA(B32:L32,O32)=0,"",IF(OR(L32="Complete",L32="Not required"),"Closed",IF(K32="","No due date",IF(NOT(ISNUMBER(K32)),"Check date",IF(K32&lt;Summary!$K$5,"Overdue",IF(K32=Summary!$K$5,"Due today",IF(K32&lt;=Summary!$K$5+7,"Due in 7 days","On track")))))))</f>
        <v/>
      </c>
      <c r="N32" s="9" t="str">
        <f t="shared" si="0"/>
        <v/>
      </c>
      <c r="O32" s="5"/>
      <c r="P32" s="10" t="str">
        <f>IF(C32="","",IF(COUNTIFS($C$9:C32,C32)=1,1,0))</f>
        <v/>
      </c>
      <c r="Q32" s="1"/>
    </row>
    <row r="33" spans="1:17" ht="43" customHeight="1">
      <c r="A33" s="1"/>
      <c r="B33" s="4"/>
      <c r="C33" s="4"/>
      <c r="D33" s="4"/>
      <c r="E33" s="4"/>
      <c r="F33" s="4"/>
      <c r="G33" s="4"/>
      <c r="H33" s="4"/>
      <c r="I33" s="4"/>
      <c r="J33" s="4"/>
      <c r="K33" s="11"/>
      <c r="L33" s="4"/>
      <c r="M33" s="9" t="str">
        <f>IF(COUNTA(B33:L33,O33)=0,"",IF(OR(L33="Complete",L33="Not required"),"Closed",IF(K33="","No due date",IF(NOT(ISNUMBER(K33)),"Check date",IF(K33&lt;Summary!$K$5,"Overdue",IF(K33=Summary!$K$5,"Due today",IF(K33&lt;=Summary!$K$5+7,"Due in 7 days","On track")))))))</f>
        <v/>
      </c>
      <c r="N33" s="9" t="str">
        <f t="shared" si="0"/>
        <v/>
      </c>
      <c r="O33" s="4"/>
      <c r="P33" s="10" t="str">
        <f>IF(C33="","",IF(COUNTIFS($C$9:C33,C33)=1,1,0))</f>
        <v/>
      </c>
      <c r="Q33" s="1"/>
    </row>
    <row r="34" spans="1:17" ht="43" customHeight="1">
      <c r="A34" s="1"/>
      <c r="B34" s="5"/>
      <c r="C34" s="5"/>
      <c r="D34" s="5"/>
      <c r="E34" s="5"/>
      <c r="F34" s="5"/>
      <c r="G34" s="5"/>
      <c r="H34" s="5"/>
      <c r="I34" s="5"/>
      <c r="J34" s="5"/>
      <c r="K34" s="12"/>
      <c r="L34" s="5"/>
      <c r="M34" s="9" t="str">
        <f>IF(COUNTA(B34:L34,O34)=0,"",IF(OR(L34="Complete",L34="Not required"),"Closed",IF(K34="","No due date",IF(NOT(ISNUMBER(K34)),"Check date",IF(K34&lt;Summary!$K$5,"Overdue",IF(K34=Summary!$K$5,"Due today",IF(K34&lt;=Summary!$K$5+7,"Due in 7 days","On track")))))))</f>
        <v/>
      </c>
      <c r="N34" s="9" t="str">
        <f t="shared" si="0"/>
        <v/>
      </c>
      <c r="O34" s="5"/>
      <c r="P34" s="10" t="str">
        <f>IF(C34="","",IF(COUNTIFS($C$9:C34,C34)=1,1,0))</f>
        <v/>
      </c>
      <c r="Q34" s="1"/>
    </row>
    <row r="35" spans="1:17" ht="43" customHeight="1">
      <c r="A35" s="1"/>
      <c r="B35" s="4"/>
      <c r="C35" s="4"/>
      <c r="D35" s="4"/>
      <c r="E35" s="4"/>
      <c r="F35" s="4"/>
      <c r="G35" s="4"/>
      <c r="H35" s="4"/>
      <c r="I35" s="4"/>
      <c r="J35" s="4"/>
      <c r="K35" s="11"/>
      <c r="L35" s="4"/>
      <c r="M35" s="9" t="str">
        <f>IF(COUNTA(B35:L35,O35)=0,"",IF(OR(L35="Complete",L35="Not required"),"Closed",IF(K35="","No due date",IF(NOT(ISNUMBER(K35)),"Check date",IF(K35&lt;Summary!$K$5,"Overdue",IF(K35=Summary!$K$5,"Due today",IF(K35&lt;=Summary!$K$5+7,"Due in 7 days","On track")))))))</f>
        <v/>
      </c>
      <c r="N35" s="9" t="str">
        <f t="shared" si="0"/>
        <v/>
      </c>
      <c r="O35" s="4"/>
      <c r="P35" s="10" t="str">
        <f>IF(C35="","",IF(COUNTIFS($C$9:C35,C35)=1,1,0))</f>
        <v/>
      </c>
      <c r="Q35" s="1"/>
    </row>
    <row r="36" spans="1:17" ht="43" customHeight="1">
      <c r="A36" s="1"/>
      <c r="B36" s="5"/>
      <c r="C36" s="5"/>
      <c r="D36" s="5"/>
      <c r="E36" s="5"/>
      <c r="F36" s="5"/>
      <c r="G36" s="5"/>
      <c r="H36" s="5"/>
      <c r="I36" s="5"/>
      <c r="J36" s="5"/>
      <c r="K36" s="12"/>
      <c r="L36" s="5"/>
      <c r="M36" s="9" t="str">
        <f>IF(COUNTA(B36:L36,O36)=0,"",IF(OR(L36="Complete",L36="Not required"),"Closed",IF(K36="","No due date",IF(NOT(ISNUMBER(K36)),"Check date",IF(K36&lt;Summary!$K$5,"Overdue",IF(K36=Summary!$K$5,"Due today",IF(K36&lt;=Summary!$K$5+7,"Due in 7 days","On track")))))))</f>
        <v/>
      </c>
      <c r="N36" s="9" t="str">
        <f t="shared" si="0"/>
        <v/>
      </c>
      <c r="O36" s="5"/>
      <c r="P36" s="10" t="str">
        <f>IF(C36="","",IF(COUNTIFS($C$9:C36,C36)=1,1,0))</f>
        <v/>
      </c>
      <c r="Q36" s="1"/>
    </row>
    <row r="37" spans="1:17" ht="43" customHeight="1">
      <c r="A37" s="1"/>
      <c r="B37" s="4"/>
      <c r="C37" s="4"/>
      <c r="D37" s="4"/>
      <c r="E37" s="4"/>
      <c r="F37" s="4"/>
      <c r="G37" s="4"/>
      <c r="H37" s="4"/>
      <c r="I37" s="4"/>
      <c r="J37" s="4"/>
      <c r="K37" s="11"/>
      <c r="L37" s="4"/>
      <c r="M37" s="9" t="str">
        <f>IF(COUNTA(B37:L37,O37)=0,"",IF(OR(L37="Complete",L37="Not required"),"Closed",IF(K37="","No due date",IF(NOT(ISNUMBER(K37)),"Check date",IF(K37&lt;Summary!$K$5,"Overdue",IF(K37=Summary!$K$5,"Due today",IF(K37&lt;=Summary!$K$5+7,"Due in 7 days","On track")))))))</f>
        <v/>
      </c>
      <c r="N37" s="9" t="str">
        <f t="shared" si="0"/>
        <v/>
      </c>
      <c r="O37" s="4"/>
      <c r="P37" s="10" t="str">
        <f>IF(C37="","",IF(COUNTIFS($C$9:C37,C37)=1,1,0))</f>
        <v/>
      </c>
      <c r="Q37" s="1"/>
    </row>
    <row r="38" spans="1:17" ht="43" customHeight="1">
      <c r="A38" s="1"/>
      <c r="B38" s="5"/>
      <c r="C38" s="5"/>
      <c r="D38" s="5"/>
      <c r="E38" s="5"/>
      <c r="F38" s="5"/>
      <c r="G38" s="5"/>
      <c r="H38" s="5"/>
      <c r="I38" s="5"/>
      <c r="J38" s="5"/>
      <c r="K38" s="12"/>
      <c r="L38" s="5"/>
      <c r="M38" s="9" t="str">
        <f>IF(COUNTA(B38:L38,O38)=0,"",IF(OR(L38="Complete",L38="Not required"),"Closed",IF(K38="","No due date",IF(NOT(ISNUMBER(K38)),"Check date",IF(K38&lt;Summary!$K$5,"Overdue",IF(K38=Summary!$K$5,"Due today",IF(K38&lt;=Summary!$K$5+7,"Due in 7 days","On track")))))))</f>
        <v/>
      </c>
      <c r="N38" s="9" t="str">
        <f t="shared" si="0"/>
        <v/>
      </c>
      <c r="O38" s="5"/>
      <c r="P38" s="10" t="str">
        <f>IF(C38="","",IF(COUNTIFS($C$9:C38,C38)=1,1,0))</f>
        <v/>
      </c>
      <c r="Q38" s="1"/>
    </row>
    <row r="39" spans="1:17" ht="43" customHeight="1">
      <c r="A39" s="1"/>
      <c r="B39" s="4"/>
      <c r="C39" s="4"/>
      <c r="D39" s="4"/>
      <c r="E39" s="4"/>
      <c r="F39" s="4"/>
      <c r="G39" s="4"/>
      <c r="H39" s="4"/>
      <c r="I39" s="4"/>
      <c r="J39" s="4"/>
      <c r="K39" s="11"/>
      <c r="L39" s="4"/>
      <c r="M39" s="9" t="str">
        <f>IF(COUNTA(B39:L39,O39)=0,"",IF(OR(L39="Complete",L39="Not required"),"Closed",IF(K39="","No due date",IF(NOT(ISNUMBER(K39)),"Check date",IF(K39&lt;Summary!$K$5,"Overdue",IF(K39=Summary!$K$5,"Due today",IF(K39&lt;=Summary!$K$5+7,"Due in 7 days","On track")))))))</f>
        <v/>
      </c>
      <c r="N39" s="9" t="str">
        <f t="shared" si="0"/>
        <v/>
      </c>
      <c r="O39" s="4"/>
      <c r="P39" s="10" t="str">
        <f>IF(C39="","",IF(COUNTIFS($C$9:C39,C39)=1,1,0))</f>
        <v/>
      </c>
      <c r="Q39" s="1"/>
    </row>
    <row r="40" spans="1:17" ht="43" customHeight="1">
      <c r="A40" s="1"/>
      <c r="B40" s="5"/>
      <c r="C40" s="5"/>
      <c r="D40" s="5"/>
      <c r="E40" s="5"/>
      <c r="F40" s="5"/>
      <c r="G40" s="5"/>
      <c r="H40" s="5"/>
      <c r="I40" s="5"/>
      <c r="J40" s="5"/>
      <c r="K40" s="12"/>
      <c r="L40" s="5"/>
      <c r="M40" s="9" t="str">
        <f>IF(COUNTA(B40:L40,O40)=0,"",IF(OR(L40="Complete",L40="Not required"),"Closed",IF(K40="","No due date",IF(NOT(ISNUMBER(K40)),"Check date",IF(K40&lt;Summary!$K$5,"Overdue",IF(K40=Summary!$K$5,"Due today",IF(K40&lt;=Summary!$K$5+7,"Due in 7 days","On track")))))))</f>
        <v/>
      </c>
      <c r="N40" s="9" t="str">
        <f t="shared" si="0"/>
        <v/>
      </c>
      <c r="O40" s="5"/>
      <c r="P40" s="10" t="str">
        <f>IF(C40="","",IF(COUNTIFS($C$9:C40,C40)=1,1,0))</f>
        <v/>
      </c>
      <c r="Q40" s="1"/>
    </row>
    <row r="41" spans="1:17" ht="43" customHeight="1">
      <c r="A41" s="1"/>
      <c r="B41" s="4"/>
      <c r="C41" s="4"/>
      <c r="D41" s="4"/>
      <c r="E41" s="4"/>
      <c r="F41" s="4"/>
      <c r="G41" s="4"/>
      <c r="H41" s="4"/>
      <c r="I41" s="4"/>
      <c r="J41" s="4"/>
      <c r="K41" s="11"/>
      <c r="L41" s="4"/>
      <c r="M41" s="9" t="str">
        <f>IF(COUNTA(B41:L41,O41)=0,"",IF(OR(L41="Complete",L41="Not required"),"Closed",IF(K41="","No due date",IF(NOT(ISNUMBER(K41)),"Check date",IF(K41&lt;Summary!$K$5,"Overdue",IF(K41=Summary!$K$5,"Due today",IF(K41&lt;=Summary!$K$5+7,"Due in 7 days","On track")))))))</f>
        <v/>
      </c>
      <c r="N41" s="9" t="str">
        <f t="shared" ref="N41:N72" si="1">IF(COUNTA(B41:L41,O41)=0,"",IF(B41="","ID; ",IF(COUNTIFS($B$9:$B$208,B41)&gt;1,"Duplicate ID; ",""))&amp;IF(C41="","Team; ","")&amp;IF(F41="","Change; ","")&amp;IF(G41="","Impact; ","")&amp;IF(L41="","Status; ","")&amp;IF(AND(L41&lt;&gt;"Not required",I41=""),"Action; ","")&amp;IF(AND(L41&lt;&gt;"Not required",J41=""),"Owner; ","")&amp;IF(AND(L41&lt;&gt;"Not required",K41=""),"Due date; ","")&amp;IF(AND(OR(L41="Complete",L41="Not required"),O41=""),"Evidence or reason; ",""))</f>
        <v/>
      </c>
      <c r="O41" s="4"/>
      <c r="P41" s="10" t="str">
        <f>IF(C41="","",IF(COUNTIFS($C$9:C41,C41)=1,1,0))</f>
        <v/>
      </c>
      <c r="Q41" s="1"/>
    </row>
    <row r="42" spans="1:17" ht="43" customHeight="1">
      <c r="A42" s="1"/>
      <c r="B42" s="5"/>
      <c r="C42" s="5"/>
      <c r="D42" s="5"/>
      <c r="E42" s="5"/>
      <c r="F42" s="5"/>
      <c r="G42" s="5"/>
      <c r="H42" s="5"/>
      <c r="I42" s="5"/>
      <c r="J42" s="5"/>
      <c r="K42" s="12"/>
      <c r="L42" s="5"/>
      <c r="M42" s="9" t="str">
        <f>IF(COUNTA(B42:L42,O42)=0,"",IF(OR(L42="Complete",L42="Not required"),"Closed",IF(K42="","No due date",IF(NOT(ISNUMBER(K42)),"Check date",IF(K42&lt;Summary!$K$5,"Overdue",IF(K42=Summary!$K$5,"Due today",IF(K42&lt;=Summary!$K$5+7,"Due in 7 days","On track")))))))</f>
        <v/>
      </c>
      <c r="N42" s="9" t="str">
        <f t="shared" si="1"/>
        <v/>
      </c>
      <c r="O42" s="5"/>
      <c r="P42" s="10" t="str">
        <f>IF(C42="","",IF(COUNTIFS($C$9:C42,C42)=1,1,0))</f>
        <v/>
      </c>
      <c r="Q42" s="1"/>
    </row>
    <row r="43" spans="1:17" ht="43" customHeight="1">
      <c r="A43" s="1"/>
      <c r="B43" s="4"/>
      <c r="C43" s="4"/>
      <c r="D43" s="4"/>
      <c r="E43" s="4"/>
      <c r="F43" s="4"/>
      <c r="G43" s="4"/>
      <c r="H43" s="4"/>
      <c r="I43" s="4"/>
      <c r="J43" s="4"/>
      <c r="K43" s="11"/>
      <c r="L43" s="4"/>
      <c r="M43" s="9" t="str">
        <f>IF(COUNTA(B43:L43,O43)=0,"",IF(OR(L43="Complete",L43="Not required"),"Closed",IF(K43="","No due date",IF(NOT(ISNUMBER(K43)),"Check date",IF(K43&lt;Summary!$K$5,"Overdue",IF(K43=Summary!$K$5,"Due today",IF(K43&lt;=Summary!$K$5+7,"Due in 7 days","On track")))))))</f>
        <v/>
      </c>
      <c r="N43" s="9" t="str">
        <f t="shared" si="1"/>
        <v/>
      </c>
      <c r="O43" s="4"/>
      <c r="P43" s="10" t="str">
        <f>IF(C43="","",IF(COUNTIFS($C$9:C43,C43)=1,1,0))</f>
        <v/>
      </c>
      <c r="Q43" s="1"/>
    </row>
    <row r="44" spans="1:17" ht="43" customHeight="1">
      <c r="A44" s="1"/>
      <c r="B44" s="5"/>
      <c r="C44" s="5"/>
      <c r="D44" s="5"/>
      <c r="E44" s="5"/>
      <c r="F44" s="5"/>
      <c r="G44" s="5"/>
      <c r="H44" s="5"/>
      <c r="I44" s="5"/>
      <c r="J44" s="5"/>
      <c r="K44" s="12"/>
      <c r="L44" s="5"/>
      <c r="M44" s="9" t="str">
        <f>IF(COUNTA(B44:L44,O44)=0,"",IF(OR(L44="Complete",L44="Not required"),"Closed",IF(K44="","No due date",IF(NOT(ISNUMBER(K44)),"Check date",IF(K44&lt;Summary!$K$5,"Overdue",IF(K44=Summary!$K$5,"Due today",IF(K44&lt;=Summary!$K$5+7,"Due in 7 days","On track")))))))</f>
        <v/>
      </c>
      <c r="N44" s="9" t="str">
        <f t="shared" si="1"/>
        <v/>
      </c>
      <c r="O44" s="5"/>
      <c r="P44" s="10" t="str">
        <f>IF(C44="","",IF(COUNTIFS($C$9:C44,C44)=1,1,0))</f>
        <v/>
      </c>
      <c r="Q44" s="1"/>
    </row>
    <row r="45" spans="1:17" ht="43" customHeight="1">
      <c r="A45" s="1"/>
      <c r="B45" s="4"/>
      <c r="C45" s="4"/>
      <c r="D45" s="4"/>
      <c r="E45" s="4"/>
      <c r="F45" s="4"/>
      <c r="G45" s="4"/>
      <c r="H45" s="4"/>
      <c r="I45" s="4"/>
      <c r="J45" s="4"/>
      <c r="K45" s="11"/>
      <c r="L45" s="4"/>
      <c r="M45" s="9" t="str">
        <f>IF(COUNTA(B45:L45,O45)=0,"",IF(OR(L45="Complete",L45="Not required"),"Closed",IF(K45="","No due date",IF(NOT(ISNUMBER(K45)),"Check date",IF(K45&lt;Summary!$K$5,"Overdue",IF(K45=Summary!$K$5,"Due today",IF(K45&lt;=Summary!$K$5+7,"Due in 7 days","On track")))))))</f>
        <v/>
      </c>
      <c r="N45" s="9" t="str">
        <f t="shared" si="1"/>
        <v/>
      </c>
      <c r="O45" s="4"/>
      <c r="P45" s="10" t="str">
        <f>IF(C45="","",IF(COUNTIFS($C$9:C45,C45)=1,1,0))</f>
        <v/>
      </c>
      <c r="Q45" s="1"/>
    </row>
    <row r="46" spans="1:17" ht="43" customHeight="1">
      <c r="A46" s="1"/>
      <c r="B46" s="5"/>
      <c r="C46" s="5"/>
      <c r="D46" s="5"/>
      <c r="E46" s="5"/>
      <c r="F46" s="5"/>
      <c r="G46" s="5"/>
      <c r="H46" s="5"/>
      <c r="I46" s="5"/>
      <c r="J46" s="5"/>
      <c r="K46" s="12"/>
      <c r="L46" s="5"/>
      <c r="M46" s="9" t="str">
        <f>IF(COUNTA(B46:L46,O46)=0,"",IF(OR(L46="Complete",L46="Not required"),"Closed",IF(K46="","No due date",IF(NOT(ISNUMBER(K46)),"Check date",IF(K46&lt;Summary!$K$5,"Overdue",IF(K46=Summary!$K$5,"Due today",IF(K46&lt;=Summary!$K$5+7,"Due in 7 days","On track")))))))</f>
        <v/>
      </c>
      <c r="N46" s="9" t="str">
        <f t="shared" si="1"/>
        <v/>
      </c>
      <c r="O46" s="5"/>
      <c r="P46" s="10" t="str">
        <f>IF(C46="","",IF(COUNTIFS($C$9:C46,C46)=1,1,0))</f>
        <v/>
      </c>
      <c r="Q46" s="1"/>
    </row>
    <row r="47" spans="1:17" ht="43" customHeight="1">
      <c r="A47" s="1"/>
      <c r="B47" s="4"/>
      <c r="C47" s="4"/>
      <c r="D47" s="4"/>
      <c r="E47" s="4"/>
      <c r="F47" s="4"/>
      <c r="G47" s="4"/>
      <c r="H47" s="4"/>
      <c r="I47" s="4"/>
      <c r="J47" s="4"/>
      <c r="K47" s="11"/>
      <c r="L47" s="4"/>
      <c r="M47" s="9" t="str">
        <f>IF(COUNTA(B47:L47,O47)=0,"",IF(OR(L47="Complete",L47="Not required"),"Closed",IF(K47="","No due date",IF(NOT(ISNUMBER(K47)),"Check date",IF(K47&lt;Summary!$K$5,"Overdue",IF(K47=Summary!$K$5,"Due today",IF(K47&lt;=Summary!$K$5+7,"Due in 7 days","On track")))))))</f>
        <v/>
      </c>
      <c r="N47" s="9" t="str">
        <f t="shared" si="1"/>
        <v/>
      </c>
      <c r="O47" s="4"/>
      <c r="P47" s="10" t="str">
        <f>IF(C47="","",IF(COUNTIFS($C$9:C47,C47)=1,1,0))</f>
        <v/>
      </c>
      <c r="Q47" s="1"/>
    </row>
    <row r="48" spans="1:17" ht="43" customHeight="1">
      <c r="A48" s="1"/>
      <c r="B48" s="5"/>
      <c r="C48" s="5"/>
      <c r="D48" s="5"/>
      <c r="E48" s="5"/>
      <c r="F48" s="5"/>
      <c r="G48" s="5"/>
      <c r="H48" s="5"/>
      <c r="I48" s="5"/>
      <c r="J48" s="5"/>
      <c r="K48" s="12"/>
      <c r="L48" s="5"/>
      <c r="M48" s="9" t="str">
        <f>IF(COUNTA(B48:L48,O48)=0,"",IF(OR(L48="Complete",L48="Not required"),"Closed",IF(K48="","No due date",IF(NOT(ISNUMBER(K48)),"Check date",IF(K48&lt;Summary!$K$5,"Overdue",IF(K48=Summary!$K$5,"Due today",IF(K48&lt;=Summary!$K$5+7,"Due in 7 days","On track")))))))</f>
        <v/>
      </c>
      <c r="N48" s="9" t="str">
        <f t="shared" si="1"/>
        <v/>
      </c>
      <c r="O48" s="5"/>
      <c r="P48" s="10" t="str">
        <f>IF(C48="","",IF(COUNTIFS($C$9:C48,C48)=1,1,0))</f>
        <v/>
      </c>
      <c r="Q48" s="1"/>
    </row>
    <row r="49" spans="1:17" ht="43" customHeight="1">
      <c r="A49" s="1"/>
      <c r="B49" s="4"/>
      <c r="C49" s="4"/>
      <c r="D49" s="4"/>
      <c r="E49" s="4"/>
      <c r="F49" s="4"/>
      <c r="G49" s="4"/>
      <c r="H49" s="4"/>
      <c r="I49" s="4"/>
      <c r="J49" s="4"/>
      <c r="K49" s="11"/>
      <c r="L49" s="4"/>
      <c r="M49" s="9" t="str">
        <f>IF(COUNTA(B49:L49,O49)=0,"",IF(OR(L49="Complete",L49="Not required"),"Closed",IF(K49="","No due date",IF(NOT(ISNUMBER(K49)),"Check date",IF(K49&lt;Summary!$K$5,"Overdue",IF(K49=Summary!$K$5,"Due today",IF(K49&lt;=Summary!$K$5+7,"Due in 7 days","On track")))))))</f>
        <v/>
      </c>
      <c r="N49" s="9" t="str">
        <f t="shared" si="1"/>
        <v/>
      </c>
      <c r="O49" s="4"/>
      <c r="P49" s="10" t="str">
        <f>IF(C49="","",IF(COUNTIFS($C$9:C49,C49)=1,1,0))</f>
        <v/>
      </c>
      <c r="Q49" s="1"/>
    </row>
    <row r="50" spans="1:17" ht="43" customHeight="1">
      <c r="A50" s="1"/>
      <c r="B50" s="5"/>
      <c r="C50" s="5"/>
      <c r="D50" s="5"/>
      <c r="E50" s="5"/>
      <c r="F50" s="5"/>
      <c r="G50" s="5"/>
      <c r="H50" s="5"/>
      <c r="I50" s="5"/>
      <c r="J50" s="5"/>
      <c r="K50" s="12"/>
      <c r="L50" s="5"/>
      <c r="M50" s="9" t="str">
        <f>IF(COUNTA(B50:L50,O50)=0,"",IF(OR(L50="Complete",L50="Not required"),"Closed",IF(K50="","No due date",IF(NOT(ISNUMBER(K50)),"Check date",IF(K50&lt;Summary!$K$5,"Overdue",IF(K50=Summary!$K$5,"Due today",IF(K50&lt;=Summary!$K$5+7,"Due in 7 days","On track")))))))</f>
        <v/>
      </c>
      <c r="N50" s="9" t="str">
        <f t="shared" si="1"/>
        <v/>
      </c>
      <c r="O50" s="5"/>
      <c r="P50" s="10" t="str">
        <f>IF(C50="","",IF(COUNTIFS($C$9:C50,C50)=1,1,0))</f>
        <v/>
      </c>
      <c r="Q50" s="1"/>
    </row>
    <row r="51" spans="1:17" ht="43" customHeight="1">
      <c r="A51" s="1"/>
      <c r="B51" s="4"/>
      <c r="C51" s="4"/>
      <c r="D51" s="4"/>
      <c r="E51" s="4"/>
      <c r="F51" s="4"/>
      <c r="G51" s="4"/>
      <c r="H51" s="4"/>
      <c r="I51" s="4"/>
      <c r="J51" s="4"/>
      <c r="K51" s="11"/>
      <c r="L51" s="4"/>
      <c r="M51" s="9" t="str">
        <f>IF(COUNTA(B51:L51,O51)=0,"",IF(OR(L51="Complete",L51="Not required"),"Closed",IF(K51="","No due date",IF(NOT(ISNUMBER(K51)),"Check date",IF(K51&lt;Summary!$K$5,"Overdue",IF(K51=Summary!$K$5,"Due today",IF(K51&lt;=Summary!$K$5+7,"Due in 7 days","On track")))))))</f>
        <v/>
      </c>
      <c r="N51" s="9" t="str">
        <f t="shared" si="1"/>
        <v/>
      </c>
      <c r="O51" s="4"/>
      <c r="P51" s="10" t="str">
        <f>IF(C51="","",IF(COUNTIFS($C$9:C51,C51)=1,1,0))</f>
        <v/>
      </c>
      <c r="Q51" s="1"/>
    </row>
    <row r="52" spans="1:17" ht="43" customHeight="1">
      <c r="A52" s="1"/>
      <c r="B52" s="5"/>
      <c r="C52" s="5"/>
      <c r="D52" s="5"/>
      <c r="E52" s="5"/>
      <c r="F52" s="5"/>
      <c r="G52" s="5"/>
      <c r="H52" s="5"/>
      <c r="I52" s="5"/>
      <c r="J52" s="5"/>
      <c r="K52" s="12"/>
      <c r="L52" s="5"/>
      <c r="M52" s="9" t="str">
        <f>IF(COUNTA(B52:L52,O52)=0,"",IF(OR(L52="Complete",L52="Not required"),"Closed",IF(K52="","No due date",IF(NOT(ISNUMBER(K52)),"Check date",IF(K52&lt;Summary!$K$5,"Overdue",IF(K52=Summary!$K$5,"Due today",IF(K52&lt;=Summary!$K$5+7,"Due in 7 days","On track")))))))</f>
        <v/>
      </c>
      <c r="N52" s="9" t="str">
        <f t="shared" si="1"/>
        <v/>
      </c>
      <c r="O52" s="5"/>
      <c r="P52" s="10" t="str">
        <f>IF(C52="","",IF(COUNTIFS($C$9:C52,C52)=1,1,0))</f>
        <v/>
      </c>
      <c r="Q52" s="1"/>
    </row>
    <row r="53" spans="1:17" ht="43" customHeight="1">
      <c r="A53" s="1"/>
      <c r="B53" s="4"/>
      <c r="C53" s="4"/>
      <c r="D53" s="4"/>
      <c r="E53" s="4"/>
      <c r="F53" s="4"/>
      <c r="G53" s="4"/>
      <c r="H53" s="4"/>
      <c r="I53" s="4"/>
      <c r="J53" s="4"/>
      <c r="K53" s="11"/>
      <c r="L53" s="4"/>
      <c r="M53" s="9" t="str">
        <f>IF(COUNTA(B53:L53,O53)=0,"",IF(OR(L53="Complete",L53="Not required"),"Closed",IF(K53="","No due date",IF(NOT(ISNUMBER(K53)),"Check date",IF(K53&lt;Summary!$K$5,"Overdue",IF(K53=Summary!$K$5,"Due today",IF(K53&lt;=Summary!$K$5+7,"Due in 7 days","On track")))))))</f>
        <v/>
      </c>
      <c r="N53" s="9" t="str">
        <f t="shared" si="1"/>
        <v/>
      </c>
      <c r="O53" s="4"/>
      <c r="P53" s="10" t="str">
        <f>IF(C53="","",IF(COUNTIFS($C$9:C53,C53)=1,1,0))</f>
        <v/>
      </c>
      <c r="Q53" s="1"/>
    </row>
    <row r="54" spans="1:17" ht="43" customHeight="1">
      <c r="A54" s="1"/>
      <c r="B54" s="5"/>
      <c r="C54" s="5"/>
      <c r="D54" s="5"/>
      <c r="E54" s="5"/>
      <c r="F54" s="5"/>
      <c r="G54" s="5"/>
      <c r="H54" s="5"/>
      <c r="I54" s="5"/>
      <c r="J54" s="5"/>
      <c r="K54" s="12"/>
      <c r="L54" s="5"/>
      <c r="M54" s="9" t="str">
        <f>IF(COUNTA(B54:L54,O54)=0,"",IF(OR(L54="Complete",L54="Not required"),"Closed",IF(K54="","No due date",IF(NOT(ISNUMBER(K54)),"Check date",IF(K54&lt;Summary!$K$5,"Overdue",IF(K54=Summary!$K$5,"Due today",IF(K54&lt;=Summary!$K$5+7,"Due in 7 days","On track")))))))</f>
        <v/>
      </c>
      <c r="N54" s="9" t="str">
        <f t="shared" si="1"/>
        <v/>
      </c>
      <c r="O54" s="5"/>
      <c r="P54" s="10" t="str">
        <f>IF(C54="","",IF(COUNTIFS($C$9:C54,C54)=1,1,0))</f>
        <v/>
      </c>
      <c r="Q54" s="1"/>
    </row>
    <row r="55" spans="1:17" ht="43" customHeight="1">
      <c r="A55" s="1"/>
      <c r="B55" s="4"/>
      <c r="C55" s="4"/>
      <c r="D55" s="4"/>
      <c r="E55" s="4"/>
      <c r="F55" s="4"/>
      <c r="G55" s="4"/>
      <c r="H55" s="4"/>
      <c r="I55" s="4"/>
      <c r="J55" s="4"/>
      <c r="K55" s="11"/>
      <c r="L55" s="4"/>
      <c r="M55" s="9" t="str">
        <f>IF(COUNTA(B55:L55,O55)=0,"",IF(OR(L55="Complete",L55="Not required"),"Closed",IF(K55="","No due date",IF(NOT(ISNUMBER(K55)),"Check date",IF(K55&lt;Summary!$K$5,"Overdue",IF(K55=Summary!$K$5,"Due today",IF(K55&lt;=Summary!$K$5+7,"Due in 7 days","On track")))))))</f>
        <v/>
      </c>
      <c r="N55" s="9" t="str">
        <f t="shared" si="1"/>
        <v/>
      </c>
      <c r="O55" s="4"/>
      <c r="P55" s="10" t="str">
        <f>IF(C55="","",IF(COUNTIFS($C$9:C55,C55)=1,1,0))</f>
        <v/>
      </c>
      <c r="Q55" s="1"/>
    </row>
    <row r="56" spans="1:17" ht="43" customHeight="1">
      <c r="A56" s="1"/>
      <c r="B56" s="5"/>
      <c r="C56" s="5"/>
      <c r="D56" s="5"/>
      <c r="E56" s="5"/>
      <c r="F56" s="5"/>
      <c r="G56" s="5"/>
      <c r="H56" s="5"/>
      <c r="I56" s="5"/>
      <c r="J56" s="5"/>
      <c r="K56" s="12"/>
      <c r="L56" s="5"/>
      <c r="M56" s="9" t="str">
        <f>IF(COUNTA(B56:L56,O56)=0,"",IF(OR(L56="Complete",L56="Not required"),"Closed",IF(K56="","No due date",IF(NOT(ISNUMBER(K56)),"Check date",IF(K56&lt;Summary!$K$5,"Overdue",IF(K56=Summary!$K$5,"Due today",IF(K56&lt;=Summary!$K$5+7,"Due in 7 days","On track")))))))</f>
        <v/>
      </c>
      <c r="N56" s="9" t="str">
        <f t="shared" si="1"/>
        <v/>
      </c>
      <c r="O56" s="5"/>
      <c r="P56" s="10" t="str">
        <f>IF(C56="","",IF(COUNTIFS($C$9:C56,C56)=1,1,0))</f>
        <v/>
      </c>
      <c r="Q56" s="1"/>
    </row>
    <row r="57" spans="1:17" ht="43" customHeight="1">
      <c r="A57" s="1"/>
      <c r="B57" s="4"/>
      <c r="C57" s="4"/>
      <c r="D57" s="4"/>
      <c r="E57" s="4"/>
      <c r="F57" s="4"/>
      <c r="G57" s="4"/>
      <c r="H57" s="4"/>
      <c r="I57" s="4"/>
      <c r="J57" s="4"/>
      <c r="K57" s="11"/>
      <c r="L57" s="4"/>
      <c r="M57" s="9" t="str">
        <f>IF(COUNTA(B57:L57,O57)=0,"",IF(OR(L57="Complete",L57="Not required"),"Closed",IF(K57="","No due date",IF(NOT(ISNUMBER(K57)),"Check date",IF(K57&lt;Summary!$K$5,"Overdue",IF(K57=Summary!$K$5,"Due today",IF(K57&lt;=Summary!$K$5+7,"Due in 7 days","On track")))))))</f>
        <v/>
      </c>
      <c r="N57" s="9" t="str">
        <f t="shared" si="1"/>
        <v/>
      </c>
      <c r="O57" s="4"/>
      <c r="P57" s="10" t="str">
        <f>IF(C57="","",IF(COUNTIFS($C$9:C57,C57)=1,1,0))</f>
        <v/>
      </c>
      <c r="Q57" s="1"/>
    </row>
    <row r="58" spans="1:17" ht="43" customHeight="1">
      <c r="A58" s="1"/>
      <c r="B58" s="5"/>
      <c r="C58" s="5"/>
      <c r="D58" s="5"/>
      <c r="E58" s="5"/>
      <c r="F58" s="5"/>
      <c r="G58" s="5"/>
      <c r="H58" s="5"/>
      <c r="I58" s="5"/>
      <c r="J58" s="5"/>
      <c r="K58" s="12"/>
      <c r="L58" s="5"/>
      <c r="M58" s="9" t="str">
        <f>IF(COUNTA(B58:L58,O58)=0,"",IF(OR(L58="Complete",L58="Not required"),"Closed",IF(K58="","No due date",IF(NOT(ISNUMBER(K58)),"Check date",IF(K58&lt;Summary!$K$5,"Overdue",IF(K58=Summary!$K$5,"Due today",IF(K58&lt;=Summary!$K$5+7,"Due in 7 days","On track")))))))</f>
        <v/>
      </c>
      <c r="N58" s="9" t="str">
        <f t="shared" si="1"/>
        <v/>
      </c>
      <c r="O58" s="5"/>
      <c r="P58" s="10" t="str">
        <f>IF(C58="","",IF(COUNTIFS($C$9:C58,C58)=1,1,0))</f>
        <v/>
      </c>
      <c r="Q58" s="1"/>
    </row>
    <row r="59" spans="1:17" ht="43" customHeight="1">
      <c r="A59" s="1"/>
      <c r="B59" s="4"/>
      <c r="C59" s="4"/>
      <c r="D59" s="4"/>
      <c r="E59" s="4"/>
      <c r="F59" s="4"/>
      <c r="G59" s="4"/>
      <c r="H59" s="4"/>
      <c r="I59" s="4"/>
      <c r="J59" s="4"/>
      <c r="K59" s="11"/>
      <c r="L59" s="4"/>
      <c r="M59" s="9" t="str">
        <f>IF(COUNTA(B59:L59,O59)=0,"",IF(OR(L59="Complete",L59="Not required"),"Closed",IF(K59="","No due date",IF(NOT(ISNUMBER(K59)),"Check date",IF(K59&lt;Summary!$K$5,"Overdue",IF(K59=Summary!$K$5,"Due today",IF(K59&lt;=Summary!$K$5+7,"Due in 7 days","On track")))))))</f>
        <v/>
      </c>
      <c r="N59" s="9" t="str">
        <f t="shared" si="1"/>
        <v/>
      </c>
      <c r="O59" s="4"/>
      <c r="P59" s="10" t="str">
        <f>IF(C59="","",IF(COUNTIFS($C$9:C59,C59)=1,1,0))</f>
        <v/>
      </c>
      <c r="Q59" s="1"/>
    </row>
    <row r="60" spans="1:17" ht="43" customHeight="1">
      <c r="A60" s="1"/>
      <c r="B60" s="5"/>
      <c r="C60" s="5"/>
      <c r="D60" s="5"/>
      <c r="E60" s="5"/>
      <c r="F60" s="5"/>
      <c r="G60" s="5"/>
      <c r="H60" s="5"/>
      <c r="I60" s="5"/>
      <c r="J60" s="5"/>
      <c r="K60" s="12"/>
      <c r="L60" s="5"/>
      <c r="M60" s="9" t="str">
        <f>IF(COUNTA(B60:L60,O60)=0,"",IF(OR(L60="Complete",L60="Not required"),"Closed",IF(K60="","No due date",IF(NOT(ISNUMBER(K60)),"Check date",IF(K60&lt;Summary!$K$5,"Overdue",IF(K60=Summary!$K$5,"Due today",IF(K60&lt;=Summary!$K$5+7,"Due in 7 days","On track")))))))</f>
        <v/>
      </c>
      <c r="N60" s="9" t="str">
        <f t="shared" si="1"/>
        <v/>
      </c>
      <c r="O60" s="5"/>
      <c r="P60" s="10" t="str">
        <f>IF(C60="","",IF(COUNTIFS($C$9:C60,C60)=1,1,0))</f>
        <v/>
      </c>
      <c r="Q60" s="1"/>
    </row>
    <row r="61" spans="1:17" ht="43" customHeight="1">
      <c r="A61" s="1"/>
      <c r="B61" s="4"/>
      <c r="C61" s="4"/>
      <c r="D61" s="4"/>
      <c r="E61" s="4"/>
      <c r="F61" s="4"/>
      <c r="G61" s="4"/>
      <c r="H61" s="4"/>
      <c r="I61" s="4"/>
      <c r="J61" s="4"/>
      <c r="K61" s="11"/>
      <c r="L61" s="4"/>
      <c r="M61" s="9" t="str">
        <f>IF(COUNTA(B61:L61,O61)=0,"",IF(OR(L61="Complete",L61="Not required"),"Closed",IF(K61="","No due date",IF(NOT(ISNUMBER(K61)),"Check date",IF(K61&lt;Summary!$K$5,"Overdue",IF(K61=Summary!$K$5,"Due today",IF(K61&lt;=Summary!$K$5+7,"Due in 7 days","On track")))))))</f>
        <v/>
      </c>
      <c r="N61" s="9" t="str">
        <f t="shared" si="1"/>
        <v/>
      </c>
      <c r="O61" s="4"/>
      <c r="P61" s="10" t="str">
        <f>IF(C61="","",IF(COUNTIFS($C$9:C61,C61)=1,1,0))</f>
        <v/>
      </c>
      <c r="Q61" s="1"/>
    </row>
    <row r="62" spans="1:17" ht="43" customHeight="1">
      <c r="A62" s="1"/>
      <c r="B62" s="5"/>
      <c r="C62" s="5"/>
      <c r="D62" s="5"/>
      <c r="E62" s="5"/>
      <c r="F62" s="5"/>
      <c r="G62" s="5"/>
      <c r="H62" s="5"/>
      <c r="I62" s="5"/>
      <c r="J62" s="5"/>
      <c r="K62" s="12"/>
      <c r="L62" s="5"/>
      <c r="M62" s="9" t="str">
        <f>IF(COUNTA(B62:L62,O62)=0,"",IF(OR(L62="Complete",L62="Not required"),"Closed",IF(K62="","No due date",IF(NOT(ISNUMBER(K62)),"Check date",IF(K62&lt;Summary!$K$5,"Overdue",IF(K62=Summary!$K$5,"Due today",IF(K62&lt;=Summary!$K$5+7,"Due in 7 days","On track")))))))</f>
        <v/>
      </c>
      <c r="N62" s="9" t="str">
        <f t="shared" si="1"/>
        <v/>
      </c>
      <c r="O62" s="5"/>
      <c r="P62" s="10" t="str">
        <f>IF(C62="","",IF(COUNTIFS($C$9:C62,C62)=1,1,0))</f>
        <v/>
      </c>
      <c r="Q62" s="1"/>
    </row>
    <row r="63" spans="1:17" ht="43" customHeight="1">
      <c r="A63" s="1"/>
      <c r="B63" s="4"/>
      <c r="C63" s="4"/>
      <c r="D63" s="4"/>
      <c r="E63" s="4"/>
      <c r="F63" s="4"/>
      <c r="G63" s="4"/>
      <c r="H63" s="4"/>
      <c r="I63" s="4"/>
      <c r="J63" s="4"/>
      <c r="K63" s="11"/>
      <c r="L63" s="4"/>
      <c r="M63" s="9" t="str">
        <f>IF(COUNTA(B63:L63,O63)=0,"",IF(OR(L63="Complete",L63="Not required"),"Closed",IF(K63="","No due date",IF(NOT(ISNUMBER(K63)),"Check date",IF(K63&lt;Summary!$K$5,"Overdue",IF(K63=Summary!$K$5,"Due today",IF(K63&lt;=Summary!$K$5+7,"Due in 7 days","On track")))))))</f>
        <v/>
      </c>
      <c r="N63" s="9" t="str">
        <f t="shared" si="1"/>
        <v/>
      </c>
      <c r="O63" s="4"/>
      <c r="P63" s="10" t="str">
        <f>IF(C63="","",IF(COUNTIFS($C$9:C63,C63)=1,1,0))</f>
        <v/>
      </c>
      <c r="Q63" s="1"/>
    </row>
    <row r="64" spans="1:17" ht="43" customHeight="1">
      <c r="A64" s="1"/>
      <c r="B64" s="5"/>
      <c r="C64" s="5"/>
      <c r="D64" s="5"/>
      <c r="E64" s="5"/>
      <c r="F64" s="5"/>
      <c r="G64" s="5"/>
      <c r="H64" s="5"/>
      <c r="I64" s="5"/>
      <c r="J64" s="5"/>
      <c r="K64" s="12"/>
      <c r="L64" s="5"/>
      <c r="M64" s="9" t="str">
        <f>IF(COUNTA(B64:L64,O64)=0,"",IF(OR(L64="Complete",L64="Not required"),"Closed",IF(K64="","No due date",IF(NOT(ISNUMBER(K64)),"Check date",IF(K64&lt;Summary!$K$5,"Overdue",IF(K64=Summary!$K$5,"Due today",IF(K64&lt;=Summary!$K$5+7,"Due in 7 days","On track")))))))</f>
        <v/>
      </c>
      <c r="N64" s="9" t="str">
        <f t="shared" si="1"/>
        <v/>
      </c>
      <c r="O64" s="5"/>
      <c r="P64" s="10" t="str">
        <f>IF(C64="","",IF(COUNTIFS($C$9:C64,C64)=1,1,0))</f>
        <v/>
      </c>
      <c r="Q64" s="1"/>
    </row>
    <row r="65" spans="1:17" ht="43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11"/>
      <c r="L65" s="4"/>
      <c r="M65" s="9" t="str">
        <f>IF(COUNTA(B65:L65,O65)=0,"",IF(OR(L65="Complete",L65="Not required"),"Closed",IF(K65="","No due date",IF(NOT(ISNUMBER(K65)),"Check date",IF(K65&lt;Summary!$K$5,"Overdue",IF(K65=Summary!$K$5,"Due today",IF(K65&lt;=Summary!$K$5+7,"Due in 7 days","On track")))))))</f>
        <v/>
      </c>
      <c r="N65" s="9" t="str">
        <f t="shared" si="1"/>
        <v/>
      </c>
      <c r="O65" s="4"/>
      <c r="P65" s="10" t="str">
        <f>IF(C65="","",IF(COUNTIFS($C$9:C65,C65)=1,1,0))</f>
        <v/>
      </c>
      <c r="Q65" s="1"/>
    </row>
    <row r="66" spans="1:17" ht="43" customHeight="1">
      <c r="A66" s="1"/>
      <c r="B66" s="5"/>
      <c r="C66" s="5"/>
      <c r="D66" s="5"/>
      <c r="E66" s="5"/>
      <c r="F66" s="5"/>
      <c r="G66" s="5"/>
      <c r="H66" s="5"/>
      <c r="I66" s="5"/>
      <c r="J66" s="5"/>
      <c r="K66" s="12"/>
      <c r="L66" s="5"/>
      <c r="M66" s="9" t="str">
        <f>IF(COUNTA(B66:L66,O66)=0,"",IF(OR(L66="Complete",L66="Not required"),"Closed",IF(K66="","No due date",IF(NOT(ISNUMBER(K66)),"Check date",IF(K66&lt;Summary!$K$5,"Overdue",IF(K66=Summary!$K$5,"Due today",IF(K66&lt;=Summary!$K$5+7,"Due in 7 days","On track")))))))</f>
        <v/>
      </c>
      <c r="N66" s="9" t="str">
        <f t="shared" si="1"/>
        <v/>
      </c>
      <c r="O66" s="5"/>
      <c r="P66" s="10" t="str">
        <f>IF(C66="","",IF(COUNTIFS($C$9:C66,C66)=1,1,0))</f>
        <v/>
      </c>
      <c r="Q66" s="1"/>
    </row>
    <row r="67" spans="1:17" ht="43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11"/>
      <c r="L67" s="4"/>
      <c r="M67" s="9" t="str">
        <f>IF(COUNTA(B67:L67,O67)=0,"",IF(OR(L67="Complete",L67="Not required"),"Closed",IF(K67="","No due date",IF(NOT(ISNUMBER(K67)),"Check date",IF(K67&lt;Summary!$K$5,"Overdue",IF(K67=Summary!$K$5,"Due today",IF(K67&lt;=Summary!$K$5+7,"Due in 7 days","On track")))))))</f>
        <v/>
      </c>
      <c r="N67" s="9" t="str">
        <f t="shared" si="1"/>
        <v/>
      </c>
      <c r="O67" s="4"/>
      <c r="P67" s="10" t="str">
        <f>IF(C67="","",IF(COUNTIFS($C$9:C67,C67)=1,1,0))</f>
        <v/>
      </c>
      <c r="Q67" s="1"/>
    </row>
    <row r="68" spans="1:17" ht="43" customHeight="1">
      <c r="A68" s="1"/>
      <c r="B68" s="5"/>
      <c r="C68" s="5"/>
      <c r="D68" s="5"/>
      <c r="E68" s="5"/>
      <c r="F68" s="5"/>
      <c r="G68" s="5"/>
      <c r="H68" s="5"/>
      <c r="I68" s="5"/>
      <c r="J68" s="5"/>
      <c r="K68" s="12"/>
      <c r="L68" s="5"/>
      <c r="M68" s="9" t="str">
        <f>IF(COUNTA(B68:L68,O68)=0,"",IF(OR(L68="Complete",L68="Not required"),"Closed",IF(K68="","No due date",IF(NOT(ISNUMBER(K68)),"Check date",IF(K68&lt;Summary!$K$5,"Overdue",IF(K68=Summary!$K$5,"Due today",IF(K68&lt;=Summary!$K$5+7,"Due in 7 days","On track")))))))</f>
        <v/>
      </c>
      <c r="N68" s="9" t="str">
        <f t="shared" si="1"/>
        <v/>
      </c>
      <c r="O68" s="5"/>
      <c r="P68" s="10" t="str">
        <f>IF(C68="","",IF(COUNTIFS($C$9:C68,C68)=1,1,0))</f>
        <v/>
      </c>
      <c r="Q68" s="1"/>
    </row>
    <row r="69" spans="1:17" ht="43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11"/>
      <c r="L69" s="4"/>
      <c r="M69" s="9" t="str">
        <f>IF(COUNTA(B69:L69,O69)=0,"",IF(OR(L69="Complete",L69="Not required"),"Closed",IF(K69="","No due date",IF(NOT(ISNUMBER(K69)),"Check date",IF(K69&lt;Summary!$K$5,"Overdue",IF(K69=Summary!$K$5,"Due today",IF(K69&lt;=Summary!$K$5+7,"Due in 7 days","On track")))))))</f>
        <v/>
      </c>
      <c r="N69" s="9" t="str">
        <f t="shared" si="1"/>
        <v/>
      </c>
      <c r="O69" s="4"/>
      <c r="P69" s="10" t="str">
        <f>IF(C69="","",IF(COUNTIFS($C$9:C69,C69)=1,1,0))</f>
        <v/>
      </c>
      <c r="Q69" s="1"/>
    </row>
    <row r="70" spans="1:17" ht="43" customHeight="1">
      <c r="A70" s="1"/>
      <c r="B70" s="5"/>
      <c r="C70" s="5"/>
      <c r="D70" s="5"/>
      <c r="E70" s="5"/>
      <c r="F70" s="5"/>
      <c r="G70" s="5"/>
      <c r="H70" s="5"/>
      <c r="I70" s="5"/>
      <c r="J70" s="5"/>
      <c r="K70" s="12"/>
      <c r="L70" s="5"/>
      <c r="M70" s="9" t="str">
        <f>IF(COUNTA(B70:L70,O70)=0,"",IF(OR(L70="Complete",L70="Not required"),"Closed",IF(K70="","No due date",IF(NOT(ISNUMBER(K70)),"Check date",IF(K70&lt;Summary!$K$5,"Overdue",IF(K70=Summary!$K$5,"Due today",IF(K70&lt;=Summary!$K$5+7,"Due in 7 days","On track")))))))</f>
        <v/>
      </c>
      <c r="N70" s="9" t="str">
        <f t="shared" si="1"/>
        <v/>
      </c>
      <c r="O70" s="5"/>
      <c r="P70" s="10" t="str">
        <f>IF(C70="","",IF(COUNTIFS($C$9:C70,C70)=1,1,0))</f>
        <v/>
      </c>
      <c r="Q70" s="1"/>
    </row>
    <row r="71" spans="1:17" ht="43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11"/>
      <c r="L71" s="4"/>
      <c r="M71" s="9" t="str">
        <f>IF(COUNTA(B71:L71,O71)=0,"",IF(OR(L71="Complete",L71="Not required"),"Closed",IF(K71="","No due date",IF(NOT(ISNUMBER(K71)),"Check date",IF(K71&lt;Summary!$K$5,"Overdue",IF(K71=Summary!$K$5,"Due today",IF(K71&lt;=Summary!$K$5+7,"Due in 7 days","On track")))))))</f>
        <v/>
      </c>
      <c r="N71" s="9" t="str">
        <f t="shared" si="1"/>
        <v/>
      </c>
      <c r="O71" s="4"/>
      <c r="P71" s="10" t="str">
        <f>IF(C71="","",IF(COUNTIFS($C$9:C71,C71)=1,1,0))</f>
        <v/>
      </c>
      <c r="Q71" s="1"/>
    </row>
    <row r="72" spans="1:17" ht="43" customHeight="1">
      <c r="A72" s="1"/>
      <c r="B72" s="5"/>
      <c r="C72" s="5"/>
      <c r="D72" s="5"/>
      <c r="E72" s="5"/>
      <c r="F72" s="5"/>
      <c r="G72" s="5"/>
      <c r="H72" s="5"/>
      <c r="I72" s="5"/>
      <c r="J72" s="5"/>
      <c r="K72" s="12"/>
      <c r="L72" s="5"/>
      <c r="M72" s="9" t="str">
        <f>IF(COUNTA(B72:L72,O72)=0,"",IF(OR(L72="Complete",L72="Not required"),"Closed",IF(K72="","No due date",IF(NOT(ISNUMBER(K72)),"Check date",IF(K72&lt;Summary!$K$5,"Overdue",IF(K72=Summary!$K$5,"Due today",IF(K72&lt;=Summary!$K$5+7,"Due in 7 days","On track")))))))</f>
        <v/>
      </c>
      <c r="N72" s="9" t="str">
        <f t="shared" si="1"/>
        <v/>
      </c>
      <c r="O72" s="5"/>
      <c r="P72" s="10" t="str">
        <f>IF(C72="","",IF(COUNTIFS($C$9:C72,C72)=1,1,0))</f>
        <v/>
      </c>
      <c r="Q72" s="1"/>
    </row>
    <row r="73" spans="1:17" ht="43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11"/>
      <c r="L73" s="4"/>
      <c r="M73" s="9" t="str">
        <f>IF(COUNTA(B73:L73,O73)=0,"",IF(OR(L73="Complete",L73="Not required"),"Closed",IF(K73="","No due date",IF(NOT(ISNUMBER(K73)),"Check date",IF(K73&lt;Summary!$K$5,"Overdue",IF(K73=Summary!$K$5,"Due today",IF(K73&lt;=Summary!$K$5+7,"Due in 7 days","On track")))))))</f>
        <v/>
      </c>
      <c r="N73" s="9" t="str">
        <f t="shared" ref="N73:N104" si="2">IF(COUNTA(B73:L73,O73)=0,"",IF(B73="","ID; ",IF(COUNTIFS($B$9:$B$208,B73)&gt;1,"Duplicate ID; ",""))&amp;IF(C73="","Team; ","")&amp;IF(F73="","Change; ","")&amp;IF(G73="","Impact; ","")&amp;IF(L73="","Status; ","")&amp;IF(AND(L73&lt;&gt;"Not required",I73=""),"Action; ","")&amp;IF(AND(L73&lt;&gt;"Not required",J73=""),"Owner; ","")&amp;IF(AND(L73&lt;&gt;"Not required",K73=""),"Due date; ","")&amp;IF(AND(OR(L73="Complete",L73="Not required"),O73=""),"Evidence or reason; ",""))</f>
        <v/>
      </c>
      <c r="O73" s="4"/>
      <c r="P73" s="10" t="str">
        <f>IF(C73="","",IF(COUNTIFS($C$9:C73,C73)=1,1,0))</f>
        <v/>
      </c>
      <c r="Q73" s="1"/>
    </row>
    <row r="74" spans="1:17" ht="43" customHeight="1">
      <c r="A74" s="1"/>
      <c r="B74" s="5"/>
      <c r="C74" s="5"/>
      <c r="D74" s="5"/>
      <c r="E74" s="5"/>
      <c r="F74" s="5"/>
      <c r="G74" s="5"/>
      <c r="H74" s="5"/>
      <c r="I74" s="5"/>
      <c r="J74" s="5"/>
      <c r="K74" s="12"/>
      <c r="L74" s="5"/>
      <c r="M74" s="9" t="str">
        <f>IF(COUNTA(B74:L74,O74)=0,"",IF(OR(L74="Complete",L74="Not required"),"Closed",IF(K74="","No due date",IF(NOT(ISNUMBER(K74)),"Check date",IF(K74&lt;Summary!$K$5,"Overdue",IF(K74=Summary!$K$5,"Due today",IF(K74&lt;=Summary!$K$5+7,"Due in 7 days","On track")))))))</f>
        <v/>
      </c>
      <c r="N74" s="9" t="str">
        <f t="shared" si="2"/>
        <v/>
      </c>
      <c r="O74" s="5"/>
      <c r="P74" s="10" t="str">
        <f>IF(C74="","",IF(COUNTIFS($C$9:C74,C74)=1,1,0))</f>
        <v/>
      </c>
      <c r="Q74" s="1"/>
    </row>
    <row r="75" spans="1:17" ht="43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11"/>
      <c r="L75" s="4"/>
      <c r="M75" s="9" t="str">
        <f>IF(COUNTA(B75:L75,O75)=0,"",IF(OR(L75="Complete",L75="Not required"),"Closed",IF(K75="","No due date",IF(NOT(ISNUMBER(K75)),"Check date",IF(K75&lt;Summary!$K$5,"Overdue",IF(K75=Summary!$K$5,"Due today",IF(K75&lt;=Summary!$K$5+7,"Due in 7 days","On track")))))))</f>
        <v/>
      </c>
      <c r="N75" s="9" t="str">
        <f t="shared" si="2"/>
        <v/>
      </c>
      <c r="O75" s="4"/>
      <c r="P75" s="10" t="str">
        <f>IF(C75="","",IF(COUNTIFS($C$9:C75,C75)=1,1,0))</f>
        <v/>
      </c>
      <c r="Q75" s="1"/>
    </row>
    <row r="76" spans="1:17" ht="43" customHeight="1">
      <c r="A76" s="1"/>
      <c r="B76" s="5"/>
      <c r="C76" s="5"/>
      <c r="D76" s="5"/>
      <c r="E76" s="5"/>
      <c r="F76" s="5"/>
      <c r="G76" s="5"/>
      <c r="H76" s="5"/>
      <c r="I76" s="5"/>
      <c r="J76" s="5"/>
      <c r="K76" s="12"/>
      <c r="L76" s="5"/>
      <c r="M76" s="9" t="str">
        <f>IF(COUNTA(B76:L76,O76)=0,"",IF(OR(L76="Complete",L76="Not required"),"Closed",IF(K76="","No due date",IF(NOT(ISNUMBER(K76)),"Check date",IF(K76&lt;Summary!$K$5,"Overdue",IF(K76=Summary!$K$5,"Due today",IF(K76&lt;=Summary!$K$5+7,"Due in 7 days","On track")))))))</f>
        <v/>
      </c>
      <c r="N76" s="9" t="str">
        <f t="shared" si="2"/>
        <v/>
      </c>
      <c r="O76" s="5"/>
      <c r="P76" s="10" t="str">
        <f>IF(C76="","",IF(COUNTIFS($C$9:C76,C76)=1,1,0))</f>
        <v/>
      </c>
      <c r="Q76" s="1"/>
    </row>
    <row r="77" spans="1:17" ht="43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11"/>
      <c r="L77" s="4"/>
      <c r="M77" s="9" t="str">
        <f>IF(COUNTA(B77:L77,O77)=0,"",IF(OR(L77="Complete",L77="Not required"),"Closed",IF(K77="","No due date",IF(NOT(ISNUMBER(K77)),"Check date",IF(K77&lt;Summary!$K$5,"Overdue",IF(K77=Summary!$K$5,"Due today",IF(K77&lt;=Summary!$K$5+7,"Due in 7 days","On track")))))))</f>
        <v/>
      </c>
      <c r="N77" s="9" t="str">
        <f t="shared" si="2"/>
        <v/>
      </c>
      <c r="O77" s="4"/>
      <c r="P77" s="10" t="str">
        <f>IF(C77="","",IF(COUNTIFS($C$9:C77,C77)=1,1,0))</f>
        <v/>
      </c>
      <c r="Q77" s="1"/>
    </row>
    <row r="78" spans="1:17" ht="43" customHeight="1">
      <c r="A78" s="1"/>
      <c r="B78" s="5"/>
      <c r="C78" s="5"/>
      <c r="D78" s="5"/>
      <c r="E78" s="5"/>
      <c r="F78" s="5"/>
      <c r="G78" s="5"/>
      <c r="H78" s="5"/>
      <c r="I78" s="5"/>
      <c r="J78" s="5"/>
      <c r="K78" s="12"/>
      <c r="L78" s="5"/>
      <c r="M78" s="9" t="str">
        <f>IF(COUNTA(B78:L78,O78)=0,"",IF(OR(L78="Complete",L78="Not required"),"Closed",IF(K78="","No due date",IF(NOT(ISNUMBER(K78)),"Check date",IF(K78&lt;Summary!$K$5,"Overdue",IF(K78=Summary!$K$5,"Due today",IF(K78&lt;=Summary!$K$5+7,"Due in 7 days","On track")))))))</f>
        <v/>
      </c>
      <c r="N78" s="9" t="str">
        <f t="shared" si="2"/>
        <v/>
      </c>
      <c r="O78" s="5"/>
      <c r="P78" s="10" t="str">
        <f>IF(C78="","",IF(COUNTIFS($C$9:C78,C78)=1,1,0))</f>
        <v/>
      </c>
      <c r="Q78" s="1"/>
    </row>
    <row r="79" spans="1:17" ht="43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11"/>
      <c r="L79" s="4"/>
      <c r="M79" s="9" t="str">
        <f>IF(COUNTA(B79:L79,O79)=0,"",IF(OR(L79="Complete",L79="Not required"),"Closed",IF(K79="","No due date",IF(NOT(ISNUMBER(K79)),"Check date",IF(K79&lt;Summary!$K$5,"Overdue",IF(K79=Summary!$K$5,"Due today",IF(K79&lt;=Summary!$K$5+7,"Due in 7 days","On track")))))))</f>
        <v/>
      </c>
      <c r="N79" s="9" t="str">
        <f t="shared" si="2"/>
        <v/>
      </c>
      <c r="O79" s="4"/>
      <c r="P79" s="10" t="str">
        <f>IF(C79="","",IF(COUNTIFS($C$9:C79,C79)=1,1,0))</f>
        <v/>
      </c>
      <c r="Q79" s="1"/>
    </row>
    <row r="80" spans="1:17" ht="43" customHeight="1">
      <c r="A80" s="1"/>
      <c r="B80" s="5"/>
      <c r="C80" s="5"/>
      <c r="D80" s="5"/>
      <c r="E80" s="5"/>
      <c r="F80" s="5"/>
      <c r="G80" s="5"/>
      <c r="H80" s="5"/>
      <c r="I80" s="5"/>
      <c r="J80" s="5"/>
      <c r="K80" s="12"/>
      <c r="L80" s="5"/>
      <c r="M80" s="9" t="str">
        <f>IF(COUNTA(B80:L80,O80)=0,"",IF(OR(L80="Complete",L80="Not required"),"Closed",IF(K80="","No due date",IF(NOT(ISNUMBER(K80)),"Check date",IF(K80&lt;Summary!$K$5,"Overdue",IF(K80=Summary!$K$5,"Due today",IF(K80&lt;=Summary!$K$5+7,"Due in 7 days","On track")))))))</f>
        <v/>
      </c>
      <c r="N80" s="9" t="str">
        <f t="shared" si="2"/>
        <v/>
      </c>
      <c r="O80" s="5"/>
      <c r="P80" s="10" t="str">
        <f>IF(C80="","",IF(COUNTIFS($C$9:C80,C80)=1,1,0))</f>
        <v/>
      </c>
      <c r="Q80" s="1"/>
    </row>
    <row r="81" spans="1:17" ht="43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11"/>
      <c r="L81" s="4"/>
      <c r="M81" s="9" t="str">
        <f>IF(COUNTA(B81:L81,O81)=0,"",IF(OR(L81="Complete",L81="Not required"),"Closed",IF(K81="","No due date",IF(NOT(ISNUMBER(K81)),"Check date",IF(K81&lt;Summary!$K$5,"Overdue",IF(K81=Summary!$K$5,"Due today",IF(K81&lt;=Summary!$K$5+7,"Due in 7 days","On track")))))))</f>
        <v/>
      </c>
      <c r="N81" s="9" t="str">
        <f t="shared" si="2"/>
        <v/>
      </c>
      <c r="O81" s="4"/>
      <c r="P81" s="10" t="str">
        <f>IF(C81="","",IF(COUNTIFS($C$9:C81,C81)=1,1,0))</f>
        <v/>
      </c>
      <c r="Q81" s="1"/>
    </row>
    <row r="82" spans="1:17" ht="43" customHeight="1">
      <c r="A82" s="1"/>
      <c r="B82" s="5"/>
      <c r="C82" s="5"/>
      <c r="D82" s="5"/>
      <c r="E82" s="5"/>
      <c r="F82" s="5"/>
      <c r="G82" s="5"/>
      <c r="H82" s="5"/>
      <c r="I82" s="5"/>
      <c r="J82" s="5"/>
      <c r="K82" s="12"/>
      <c r="L82" s="5"/>
      <c r="M82" s="9" t="str">
        <f>IF(COUNTA(B82:L82,O82)=0,"",IF(OR(L82="Complete",L82="Not required"),"Closed",IF(K82="","No due date",IF(NOT(ISNUMBER(K82)),"Check date",IF(K82&lt;Summary!$K$5,"Overdue",IF(K82=Summary!$K$5,"Due today",IF(K82&lt;=Summary!$K$5+7,"Due in 7 days","On track")))))))</f>
        <v/>
      </c>
      <c r="N82" s="9" t="str">
        <f t="shared" si="2"/>
        <v/>
      </c>
      <c r="O82" s="5"/>
      <c r="P82" s="10" t="str">
        <f>IF(C82="","",IF(COUNTIFS($C$9:C82,C82)=1,1,0))</f>
        <v/>
      </c>
      <c r="Q82" s="1"/>
    </row>
    <row r="83" spans="1:17" ht="43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11"/>
      <c r="L83" s="4"/>
      <c r="M83" s="9" t="str">
        <f>IF(COUNTA(B83:L83,O83)=0,"",IF(OR(L83="Complete",L83="Not required"),"Closed",IF(K83="","No due date",IF(NOT(ISNUMBER(K83)),"Check date",IF(K83&lt;Summary!$K$5,"Overdue",IF(K83=Summary!$K$5,"Due today",IF(K83&lt;=Summary!$K$5+7,"Due in 7 days","On track")))))))</f>
        <v/>
      </c>
      <c r="N83" s="9" t="str">
        <f t="shared" si="2"/>
        <v/>
      </c>
      <c r="O83" s="4"/>
      <c r="P83" s="10" t="str">
        <f>IF(C83="","",IF(COUNTIFS($C$9:C83,C83)=1,1,0))</f>
        <v/>
      </c>
      <c r="Q83" s="1"/>
    </row>
    <row r="84" spans="1:17" ht="43" customHeight="1">
      <c r="A84" s="1"/>
      <c r="B84" s="5"/>
      <c r="C84" s="5"/>
      <c r="D84" s="5"/>
      <c r="E84" s="5"/>
      <c r="F84" s="5"/>
      <c r="G84" s="5"/>
      <c r="H84" s="5"/>
      <c r="I84" s="5"/>
      <c r="J84" s="5"/>
      <c r="K84" s="12"/>
      <c r="L84" s="5"/>
      <c r="M84" s="9" t="str">
        <f>IF(COUNTA(B84:L84,O84)=0,"",IF(OR(L84="Complete",L84="Not required"),"Closed",IF(K84="","No due date",IF(NOT(ISNUMBER(K84)),"Check date",IF(K84&lt;Summary!$K$5,"Overdue",IF(K84=Summary!$K$5,"Due today",IF(K84&lt;=Summary!$K$5+7,"Due in 7 days","On track")))))))</f>
        <v/>
      </c>
      <c r="N84" s="9" t="str">
        <f t="shared" si="2"/>
        <v/>
      </c>
      <c r="O84" s="5"/>
      <c r="P84" s="10" t="str">
        <f>IF(C84="","",IF(COUNTIFS($C$9:C84,C84)=1,1,0))</f>
        <v/>
      </c>
      <c r="Q84" s="1"/>
    </row>
    <row r="85" spans="1:17" ht="43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11"/>
      <c r="L85" s="4"/>
      <c r="M85" s="9" t="str">
        <f>IF(COUNTA(B85:L85,O85)=0,"",IF(OR(L85="Complete",L85="Not required"),"Closed",IF(K85="","No due date",IF(NOT(ISNUMBER(K85)),"Check date",IF(K85&lt;Summary!$K$5,"Overdue",IF(K85=Summary!$K$5,"Due today",IF(K85&lt;=Summary!$K$5+7,"Due in 7 days","On track")))))))</f>
        <v/>
      </c>
      <c r="N85" s="9" t="str">
        <f t="shared" si="2"/>
        <v/>
      </c>
      <c r="O85" s="4"/>
      <c r="P85" s="10" t="str">
        <f>IF(C85="","",IF(COUNTIFS($C$9:C85,C85)=1,1,0))</f>
        <v/>
      </c>
      <c r="Q85" s="1"/>
    </row>
    <row r="86" spans="1:17" ht="43" customHeight="1">
      <c r="A86" s="1"/>
      <c r="B86" s="5"/>
      <c r="C86" s="5"/>
      <c r="D86" s="5"/>
      <c r="E86" s="5"/>
      <c r="F86" s="5"/>
      <c r="G86" s="5"/>
      <c r="H86" s="5"/>
      <c r="I86" s="5"/>
      <c r="J86" s="5"/>
      <c r="K86" s="12"/>
      <c r="L86" s="5"/>
      <c r="M86" s="9" t="str">
        <f>IF(COUNTA(B86:L86,O86)=0,"",IF(OR(L86="Complete",L86="Not required"),"Closed",IF(K86="","No due date",IF(NOT(ISNUMBER(K86)),"Check date",IF(K86&lt;Summary!$K$5,"Overdue",IF(K86=Summary!$K$5,"Due today",IF(K86&lt;=Summary!$K$5+7,"Due in 7 days","On track")))))))</f>
        <v/>
      </c>
      <c r="N86" s="9" t="str">
        <f t="shared" si="2"/>
        <v/>
      </c>
      <c r="O86" s="5"/>
      <c r="P86" s="10" t="str">
        <f>IF(C86="","",IF(COUNTIFS($C$9:C86,C86)=1,1,0))</f>
        <v/>
      </c>
      <c r="Q86" s="1"/>
    </row>
    <row r="87" spans="1:17" ht="43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11"/>
      <c r="L87" s="4"/>
      <c r="M87" s="9" t="str">
        <f>IF(COUNTA(B87:L87,O87)=0,"",IF(OR(L87="Complete",L87="Not required"),"Closed",IF(K87="","No due date",IF(NOT(ISNUMBER(K87)),"Check date",IF(K87&lt;Summary!$K$5,"Overdue",IF(K87=Summary!$K$5,"Due today",IF(K87&lt;=Summary!$K$5+7,"Due in 7 days","On track")))))))</f>
        <v/>
      </c>
      <c r="N87" s="9" t="str">
        <f t="shared" si="2"/>
        <v/>
      </c>
      <c r="O87" s="4"/>
      <c r="P87" s="10" t="str">
        <f>IF(C87="","",IF(COUNTIFS($C$9:C87,C87)=1,1,0))</f>
        <v/>
      </c>
      <c r="Q87" s="1"/>
    </row>
    <row r="88" spans="1:17" ht="43" customHeight="1">
      <c r="A88" s="1"/>
      <c r="B88" s="5"/>
      <c r="C88" s="5"/>
      <c r="D88" s="5"/>
      <c r="E88" s="5"/>
      <c r="F88" s="5"/>
      <c r="G88" s="5"/>
      <c r="H88" s="5"/>
      <c r="I88" s="5"/>
      <c r="J88" s="5"/>
      <c r="K88" s="12"/>
      <c r="L88" s="5"/>
      <c r="M88" s="9" t="str">
        <f>IF(COUNTA(B88:L88,O88)=0,"",IF(OR(L88="Complete",L88="Not required"),"Closed",IF(K88="","No due date",IF(NOT(ISNUMBER(K88)),"Check date",IF(K88&lt;Summary!$K$5,"Overdue",IF(K88=Summary!$K$5,"Due today",IF(K88&lt;=Summary!$K$5+7,"Due in 7 days","On track")))))))</f>
        <v/>
      </c>
      <c r="N88" s="9" t="str">
        <f t="shared" si="2"/>
        <v/>
      </c>
      <c r="O88" s="5"/>
      <c r="P88" s="10" t="str">
        <f>IF(C88="","",IF(COUNTIFS($C$9:C88,C88)=1,1,0))</f>
        <v/>
      </c>
      <c r="Q88" s="1"/>
    </row>
    <row r="89" spans="1:17" ht="43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11"/>
      <c r="L89" s="4"/>
      <c r="M89" s="9" t="str">
        <f>IF(COUNTA(B89:L89,O89)=0,"",IF(OR(L89="Complete",L89="Not required"),"Closed",IF(K89="","No due date",IF(NOT(ISNUMBER(K89)),"Check date",IF(K89&lt;Summary!$K$5,"Overdue",IF(K89=Summary!$K$5,"Due today",IF(K89&lt;=Summary!$K$5+7,"Due in 7 days","On track")))))))</f>
        <v/>
      </c>
      <c r="N89" s="9" t="str">
        <f t="shared" si="2"/>
        <v/>
      </c>
      <c r="O89" s="4"/>
      <c r="P89" s="10" t="str">
        <f>IF(C89="","",IF(COUNTIFS($C$9:C89,C89)=1,1,0))</f>
        <v/>
      </c>
      <c r="Q89" s="1"/>
    </row>
    <row r="90" spans="1:17" ht="43" customHeight="1">
      <c r="A90" s="1"/>
      <c r="B90" s="5"/>
      <c r="C90" s="5"/>
      <c r="D90" s="5"/>
      <c r="E90" s="5"/>
      <c r="F90" s="5"/>
      <c r="G90" s="5"/>
      <c r="H90" s="5"/>
      <c r="I90" s="5"/>
      <c r="J90" s="5"/>
      <c r="K90" s="12"/>
      <c r="L90" s="5"/>
      <c r="M90" s="9" t="str">
        <f>IF(COUNTA(B90:L90,O90)=0,"",IF(OR(L90="Complete",L90="Not required"),"Closed",IF(K90="","No due date",IF(NOT(ISNUMBER(K90)),"Check date",IF(K90&lt;Summary!$K$5,"Overdue",IF(K90=Summary!$K$5,"Due today",IF(K90&lt;=Summary!$K$5+7,"Due in 7 days","On track")))))))</f>
        <v/>
      </c>
      <c r="N90" s="9" t="str">
        <f t="shared" si="2"/>
        <v/>
      </c>
      <c r="O90" s="5"/>
      <c r="P90" s="10" t="str">
        <f>IF(C90="","",IF(COUNTIFS($C$9:C90,C90)=1,1,0))</f>
        <v/>
      </c>
      <c r="Q90" s="1"/>
    </row>
    <row r="91" spans="1:17" ht="43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11"/>
      <c r="L91" s="4"/>
      <c r="M91" s="9" t="str">
        <f>IF(COUNTA(B91:L91,O91)=0,"",IF(OR(L91="Complete",L91="Not required"),"Closed",IF(K91="","No due date",IF(NOT(ISNUMBER(K91)),"Check date",IF(K91&lt;Summary!$K$5,"Overdue",IF(K91=Summary!$K$5,"Due today",IF(K91&lt;=Summary!$K$5+7,"Due in 7 days","On track")))))))</f>
        <v/>
      </c>
      <c r="N91" s="9" t="str">
        <f t="shared" si="2"/>
        <v/>
      </c>
      <c r="O91" s="4"/>
      <c r="P91" s="10" t="str">
        <f>IF(C91="","",IF(COUNTIFS($C$9:C91,C91)=1,1,0))</f>
        <v/>
      </c>
      <c r="Q91" s="1"/>
    </row>
    <row r="92" spans="1:17" ht="43" customHeight="1">
      <c r="A92" s="1"/>
      <c r="B92" s="5"/>
      <c r="C92" s="5"/>
      <c r="D92" s="5"/>
      <c r="E92" s="5"/>
      <c r="F92" s="5"/>
      <c r="G92" s="5"/>
      <c r="H92" s="5"/>
      <c r="I92" s="5"/>
      <c r="J92" s="5"/>
      <c r="K92" s="12"/>
      <c r="L92" s="5"/>
      <c r="M92" s="9" t="str">
        <f>IF(COUNTA(B92:L92,O92)=0,"",IF(OR(L92="Complete",L92="Not required"),"Closed",IF(K92="","No due date",IF(NOT(ISNUMBER(K92)),"Check date",IF(K92&lt;Summary!$K$5,"Overdue",IF(K92=Summary!$K$5,"Due today",IF(K92&lt;=Summary!$K$5+7,"Due in 7 days","On track")))))))</f>
        <v/>
      </c>
      <c r="N92" s="9" t="str">
        <f t="shared" si="2"/>
        <v/>
      </c>
      <c r="O92" s="5"/>
      <c r="P92" s="10" t="str">
        <f>IF(C92="","",IF(COUNTIFS($C$9:C92,C92)=1,1,0))</f>
        <v/>
      </c>
      <c r="Q92" s="1"/>
    </row>
    <row r="93" spans="1:17" ht="43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11"/>
      <c r="L93" s="4"/>
      <c r="M93" s="9" t="str">
        <f>IF(COUNTA(B93:L93,O93)=0,"",IF(OR(L93="Complete",L93="Not required"),"Closed",IF(K93="","No due date",IF(NOT(ISNUMBER(K93)),"Check date",IF(K93&lt;Summary!$K$5,"Overdue",IF(K93=Summary!$K$5,"Due today",IF(K93&lt;=Summary!$K$5+7,"Due in 7 days","On track")))))))</f>
        <v/>
      </c>
      <c r="N93" s="9" t="str">
        <f t="shared" si="2"/>
        <v/>
      </c>
      <c r="O93" s="4"/>
      <c r="P93" s="10" t="str">
        <f>IF(C93="","",IF(COUNTIFS($C$9:C93,C93)=1,1,0))</f>
        <v/>
      </c>
      <c r="Q93" s="1"/>
    </row>
    <row r="94" spans="1:17" ht="43" customHeight="1">
      <c r="A94" s="1"/>
      <c r="B94" s="5"/>
      <c r="C94" s="5"/>
      <c r="D94" s="5"/>
      <c r="E94" s="5"/>
      <c r="F94" s="5"/>
      <c r="G94" s="5"/>
      <c r="H94" s="5"/>
      <c r="I94" s="5"/>
      <c r="J94" s="5"/>
      <c r="K94" s="12"/>
      <c r="L94" s="5"/>
      <c r="M94" s="9" t="str">
        <f>IF(COUNTA(B94:L94,O94)=0,"",IF(OR(L94="Complete",L94="Not required"),"Closed",IF(K94="","No due date",IF(NOT(ISNUMBER(K94)),"Check date",IF(K94&lt;Summary!$K$5,"Overdue",IF(K94=Summary!$K$5,"Due today",IF(K94&lt;=Summary!$K$5+7,"Due in 7 days","On track")))))))</f>
        <v/>
      </c>
      <c r="N94" s="9" t="str">
        <f t="shared" si="2"/>
        <v/>
      </c>
      <c r="O94" s="5"/>
      <c r="P94" s="10" t="str">
        <f>IF(C94="","",IF(COUNTIFS($C$9:C94,C94)=1,1,0))</f>
        <v/>
      </c>
      <c r="Q94" s="1"/>
    </row>
    <row r="95" spans="1:17" ht="43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11"/>
      <c r="L95" s="4"/>
      <c r="M95" s="9" t="str">
        <f>IF(COUNTA(B95:L95,O95)=0,"",IF(OR(L95="Complete",L95="Not required"),"Closed",IF(K95="","No due date",IF(NOT(ISNUMBER(K95)),"Check date",IF(K95&lt;Summary!$K$5,"Overdue",IF(K95=Summary!$K$5,"Due today",IF(K95&lt;=Summary!$K$5+7,"Due in 7 days","On track")))))))</f>
        <v/>
      </c>
      <c r="N95" s="9" t="str">
        <f t="shared" si="2"/>
        <v/>
      </c>
      <c r="O95" s="4"/>
      <c r="P95" s="10" t="str">
        <f>IF(C95="","",IF(COUNTIFS($C$9:C95,C95)=1,1,0))</f>
        <v/>
      </c>
      <c r="Q95" s="1"/>
    </row>
    <row r="96" spans="1:17" ht="43" customHeight="1">
      <c r="A96" s="1"/>
      <c r="B96" s="5"/>
      <c r="C96" s="5"/>
      <c r="D96" s="5"/>
      <c r="E96" s="5"/>
      <c r="F96" s="5"/>
      <c r="G96" s="5"/>
      <c r="H96" s="5"/>
      <c r="I96" s="5"/>
      <c r="J96" s="5"/>
      <c r="K96" s="12"/>
      <c r="L96" s="5"/>
      <c r="M96" s="9" t="str">
        <f>IF(COUNTA(B96:L96,O96)=0,"",IF(OR(L96="Complete",L96="Not required"),"Closed",IF(K96="","No due date",IF(NOT(ISNUMBER(K96)),"Check date",IF(K96&lt;Summary!$K$5,"Overdue",IF(K96=Summary!$K$5,"Due today",IF(K96&lt;=Summary!$K$5+7,"Due in 7 days","On track")))))))</f>
        <v/>
      </c>
      <c r="N96" s="9" t="str">
        <f t="shared" si="2"/>
        <v/>
      </c>
      <c r="O96" s="5"/>
      <c r="P96" s="10" t="str">
        <f>IF(C96="","",IF(COUNTIFS($C$9:C96,C96)=1,1,0))</f>
        <v/>
      </c>
      <c r="Q96" s="1"/>
    </row>
    <row r="97" spans="1:17" ht="43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11"/>
      <c r="L97" s="4"/>
      <c r="M97" s="9" t="str">
        <f>IF(COUNTA(B97:L97,O97)=0,"",IF(OR(L97="Complete",L97="Not required"),"Closed",IF(K97="","No due date",IF(NOT(ISNUMBER(K97)),"Check date",IF(K97&lt;Summary!$K$5,"Overdue",IF(K97=Summary!$K$5,"Due today",IF(K97&lt;=Summary!$K$5+7,"Due in 7 days","On track")))))))</f>
        <v/>
      </c>
      <c r="N97" s="9" t="str">
        <f t="shared" si="2"/>
        <v/>
      </c>
      <c r="O97" s="4"/>
      <c r="P97" s="10" t="str">
        <f>IF(C97="","",IF(COUNTIFS($C$9:C97,C97)=1,1,0))</f>
        <v/>
      </c>
      <c r="Q97" s="1"/>
    </row>
    <row r="98" spans="1:17" ht="43" customHeight="1">
      <c r="A98" s="1"/>
      <c r="B98" s="5"/>
      <c r="C98" s="5"/>
      <c r="D98" s="5"/>
      <c r="E98" s="5"/>
      <c r="F98" s="5"/>
      <c r="G98" s="5"/>
      <c r="H98" s="5"/>
      <c r="I98" s="5"/>
      <c r="J98" s="5"/>
      <c r="K98" s="12"/>
      <c r="L98" s="5"/>
      <c r="M98" s="9" t="str">
        <f>IF(COUNTA(B98:L98,O98)=0,"",IF(OR(L98="Complete",L98="Not required"),"Closed",IF(K98="","No due date",IF(NOT(ISNUMBER(K98)),"Check date",IF(K98&lt;Summary!$K$5,"Overdue",IF(K98=Summary!$K$5,"Due today",IF(K98&lt;=Summary!$K$5+7,"Due in 7 days","On track")))))))</f>
        <v/>
      </c>
      <c r="N98" s="9" t="str">
        <f t="shared" si="2"/>
        <v/>
      </c>
      <c r="O98" s="5"/>
      <c r="P98" s="10" t="str">
        <f>IF(C98="","",IF(COUNTIFS($C$9:C98,C98)=1,1,0))</f>
        <v/>
      </c>
      <c r="Q98" s="1"/>
    </row>
    <row r="99" spans="1:17" ht="43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11"/>
      <c r="L99" s="4"/>
      <c r="M99" s="9" t="str">
        <f>IF(COUNTA(B99:L99,O99)=0,"",IF(OR(L99="Complete",L99="Not required"),"Closed",IF(K99="","No due date",IF(NOT(ISNUMBER(K99)),"Check date",IF(K99&lt;Summary!$K$5,"Overdue",IF(K99=Summary!$K$5,"Due today",IF(K99&lt;=Summary!$K$5+7,"Due in 7 days","On track")))))))</f>
        <v/>
      </c>
      <c r="N99" s="9" t="str">
        <f t="shared" si="2"/>
        <v/>
      </c>
      <c r="O99" s="4"/>
      <c r="P99" s="10" t="str">
        <f>IF(C99="","",IF(COUNTIFS($C$9:C99,C99)=1,1,0))</f>
        <v/>
      </c>
      <c r="Q99" s="1"/>
    </row>
    <row r="100" spans="1:17" ht="43" customHeight="1">
      <c r="A100" s="1"/>
      <c r="B100" s="5"/>
      <c r="C100" s="5"/>
      <c r="D100" s="5"/>
      <c r="E100" s="5"/>
      <c r="F100" s="5"/>
      <c r="G100" s="5"/>
      <c r="H100" s="5"/>
      <c r="I100" s="5"/>
      <c r="J100" s="5"/>
      <c r="K100" s="12"/>
      <c r="L100" s="5"/>
      <c r="M100" s="9" t="str">
        <f>IF(COUNTA(B100:L100,O100)=0,"",IF(OR(L100="Complete",L100="Not required"),"Closed",IF(K100="","No due date",IF(NOT(ISNUMBER(K100)),"Check date",IF(K100&lt;Summary!$K$5,"Overdue",IF(K100=Summary!$K$5,"Due today",IF(K100&lt;=Summary!$K$5+7,"Due in 7 days","On track")))))))</f>
        <v/>
      </c>
      <c r="N100" s="9" t="str">
        <f t="shared" si="2"/>
        <v/>
      </c>
      <c r="O100" s="5"/>
      <c r="P100" s="10" t="str">
        <f>IF(C100="","",IF(COUNTIFS($C$9:C100,C100)=1,1,0))</f>
        <v/>
      </c>
      <c r="Q100" s="1"/>
    </row>
    <row r="101" spans="1:17" ht="43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11"/>
      <c r="L101" s="4"/>
      <c r="M101" s="9" t="str">
        <f>IF(COUNTA(B101:L101,O101)=0,"",IF(OR(L101="Complete",L101="Not required"),"Closed",IF(K101="","No due date",IF(NOT(ISNUMBER(K101)),"Check date",IF(K101&lt;Summary!$K$5,"Overdue",IF(K101=Summary!$K$5,"Due today",IF(K101&lt;=Summary!$K$5+7,"Due in 7 days","On track")))))))</f>
        <v/>
      </c>
      <c r="N101" s="9" t="str">
        <f t="shared" si="2"/>
        <v/>
      </c>
      <c r="O101" s="4"/>
      <c r="P101" s="10" t="str">
        <f>IF(C101="","",IF(COUNTIFS($C$9:C101,C101)=1,1,0))</f>
        <v/>
      </c>
      <c r="Q101" s="1"/>
    </row>
    <row r="102" spans="1:17" ht="43" customHeight="1">
      <c r="A102" s="1"/>
      <c r="B102" s="5"/>
      <c r="C102" s="5"/>
      <c r="D102" s="5"/>
      <c r="E102" s="5"/>
      <c r="F102" s="5"/>
      <c r="G102" s="5"/>
      <c r="H102" s="5"/>
      <c r="I102" s="5"/>
      <c r="J102" s="5"/>
      <c r="K102" s="12"/>
      <c r="L102" s="5"/>
      <c r="M102" s="9" t="str">
        <f>IF(COUNTA(B102:L102,O102)=0,"",IF(OR(L102="Complete",L102="Not required"),"Closed",IF(K102="","No due date",IF(NOT(ISNUMBER(K102)),"Check date",IF(K102&lt;Summary!$K$5,"Overdue",IF(K102=Summary!$K$5,"Due today",IF(K102&lt;=Summary!$K$5+7,"Due in 7 days","On track")))))))</f>
        <v/>
      </c>
      <c r="N102" s="9" t="str">
        <f t="shared" si="2"/>
        <v/>
      </c>
      <c r="O102" s="5"/>
      <c r="P102" s="10" t="str">
        <f>IF(C102="","",IF(COUNTIFS($C$9:C102,C102)=1,1,0))</f>
        <v/>
      </c>
      <c r="Q102" s="1"/>
    </row>
    <row r="103" spans="1:17" ht="43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11"/>
      <c r="L103" s="4"/>
      <c r="M103" s="9" t="str">
        <f>IF(COUNTA(B103:L103,O103)=0,"",IF(OR(L103="Complete",L103="Not required"),"Closed",IF(K103="","No due date",IF(NOT(ISNUMBER(K103)),"Check date",IF(K103&lt;Summary!$K$5,"Overdue",IF(K103=Summary!$K$5,"Due today",IF(K103&lt;=Summary!$K$5+7,"Due in 7 days","On track")))))))</f>
        <v/>
      </c>
      <c r="N103" s="9" t="str">
        <f t="shared" si="2"/>
        <v/>
      </c>
      <c r="O103" s="4"/>
      <c r="P103" s="10" t="str">
        <f>IF(C103="","",IF(COUNTIFS($C$9:C103,C103)=1,1,0))</f>
        <v/>
      </c>
      <c r="Q103" s="1"/>
    </row>
    <row r="104" spans="1:17" ht="43" customHeight="1">
      <c r="A104" s="1"/>
      <c r="B104" s="5"/>
      <c r="C104" s="5"/>
      <c r="D104" s="5"/>
      <c r="E104" s="5"/>
      <c r="F104" s="5"/>
      <c r="G104" s="5"/>
      <c r="H104" s="5"/>
      <c r="I104" s="5"/>
      <c r="J104" s="5"/>
      <c r="K104" s="12"/>
      <c r="L104" s="5"/>
      <c r="M104" s="9" t="str">
        <f>IF(COUNTA(B104:L104,O104)=0,"",IF(OR(L104="Complete",L104="Not required"),"Closed",IF(K104="","No due date",IF(NOT(ISNUMBER(K104)),"Check date",IF(K104&lt;Summary!$K$5,"Overdue",IF(K104=Summary!$K$5,"Due today",IF(K104&lt;=Summary!$K$5+7,"Due in 7 days","On track")))))))</f>
        <v/>
      </c>
      <c r="N104" s="9" t="str">
        <f t="shared" si="2"/>
        <v/>
      </c>
      <c r="O104" s="5"/>
      <c r="P104" s="10" t="str">
        <f>IF(C104="","",IF(COUNTIFS($C$9:C104,C104)=1,1,0))</f>
        <v/>
      </c>
      <c r="Q104" s="1"/>
    </row>
    <row r="105" spans="1:17" ht="43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11"/>
      <c r="L105" s="4"/>
      <c r="M105" s="9" t="str">
        <f>IF(COUNTA(B105:L105,O105)=0,"",IF(OR(L105="Complete",L105="Not required"),"Closed",IF(K105="","No due date",IF(NOT(ISNUMBER(K105)),"Check date",IF(K105&lt;Summary!$K$5,"Overdue",IF(K105=Summary!$K$5,"Due today",IF(K105&lt;=Summary!$K$5+7,"Due in 7 days","On track")))))))</f>
        <v/>
      </c>
      <c r="N105" s="9" t="str">
        <f t="shared" ref="N105:N136" si="3">IF(COUNTA(B105:L105,O105)=0,"",IF(B105="","ID; ",IF(COUNTIFS($B$9:$B$208,B105)&gt;1,"Duplicate ID; ",""))&amp;IF(C105="","Team; ","")&amp;IF(F105="","Change; ","")&amp;IF(G105="","Impact; ","")&amp;IF(L105="","Status; ","")&amp;IF(AND(L105&lt;&gt;"Not required",I105=""),"Action; ","")&amp;IF(AND(L105&lt;&gt;"Not required",J105=""),"Owner; ","")&amp;IF(AND(L105&lt;&gt;"Not required",K105=""),"Due date; ","")&amp;IF(AND(OR(L105="Complete",L105="Not required"),O105=""),"Evidence or reason; ",""))</f>
        <v/>
      </c>
      <c r="O105" s="4"/>
      <c r="P105" s="10" t="str">
        <f>IF(C105="","",IF(COUNTIFS($C$9:C105,C105)=1,1,0))</f>
        <v/>
      </c>
      <c r="Q105" s="1"/>
    </row>
    <row r="106" spans="1:17" ht="43" customHeight="1">
      <c r="A106" s="1"/>
      <c r="B106" s="5"/>
      <c r="C106" s="5"/>
      <c r="D106" s="5"/>
      <c r="E106" s="5"/>
      <c r="F106" s="5"/>
      <c r="G106" s="5"/>
      <c r="H106" s="5"/>
      <c r="I106" s="5"/>
      <c r="J106" s="5"/>
      <c r="K106" s="12"/>
      <c r="L106" s="5"/>
      <c r="M106" s="9" t="str">
        <f>IF(COUNTA(B106:L106,O106)=0,"",IF(OR(L106="Complete",L106="Not required"),"Closed",IF(K106="","No due date",IF(NOT(ISNUMBER(K106)),"Check date",IF(K106&lt;Summary!$K$5,"Overdue",IF(K106=Summary!$K$5,"Due today",IF(K106&lt;=Summary!$K$5+7,"Due in 7 days","On track")))))))</f>
        <v/>
      </c>
      <c r="N106" s="9" t="str">
        <f t="shared" si="3"/>
        <v/>
      </c>
      <c r="O106" s="5"/>
      <c r="P106" s="10" t="str">
        <f>IF(C106="","",IF(COUNTIFS($C$9:C106,C106)=1,1,0))</f>
        <v/>
      </c>
      <c r="Q106" s="1"/>
    </row>
    <row r="107" spans="1:17" ht="43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11"/>
      <c r="L107" s="4"/>
      <c r="M107" s="9" t="str">
        <f>IF(COUNTA(B107:L107,O107)=0,"",IF(OR(L107="Complete",L107="Not required"),"Closed",IF(K107="","No due date",IF(NOT(ISNUMBER(K107)),"Check date",IF(K107&lt;Summary!$K$5,"Overdue",IF(K107=Summary!$K$5,"Due today",IF(K107&lt;=Summary!$K$5+7,"Due in 7 days","On track")))))))</f>
        <v/>
      </c>
      <c r="N107" s="9" t="str">
        <f t="shared" si="3"/>
        <v/>
      </c>
      <c r="O107" s="4"/>
      <c r="P107" s="10" t="str">
        <f>IF(C107="","",IF(COUNTIFS($C$9:C107,C107)=1,1,0))</f>
        <v/>
      </c>
      <c r="Q107" s="1"/>
    </row>
    <row r="108" spans="1:17" ht="43" customHeight="1">
      <c r="A108" s="1"/>
      <c r="B108" s="5"/>
      <c r="C108" s="5"/>
      <c r="D108" s="5"/>
      <c r="E108" s="5"/>
      <c r="F108" s="5"/>
      <c r="G108" s="5"/>
      <c r="H108" s="5"/>
      <c r="I108" s="5"/>
      <c r="J108" s="5"/>
      <c r="K108" s="12"/>
      <c r="L108" s="5"/>
      <c r="M108" s="9" t="str">
        <f>IF(COUNTA(B108:L108,O108)=0,"",IF(OR(L108="Complete",L108="Not required"),"Closed",IF(K108="","No due date",IF(NOT(ISNUMBER(K108)),"Check date",IF(K108&lt;Summary!$K$5,"Overdue",IF(K108=Summary!$K$5,"Due today",IF(K108&lt;=Summary!$K$5+7,"Due in 7 days","On track")))))))</f>
        <v/>
      </c>
      <c r="N108" s="9" t="str">
        <f t="shared" si="3"/>
        <v/>
      </c>
      <c r="O108" s="5"/>
      <c r="P108" s="10" t="str">
        <f>IF(C108="","",IF(COUNTIFS($C$9:C108,C108)=1,1,0))</f>
        <v/>
      </c>
      <c r="Q108" s="1"/>
    </row>
    <row r="109" spans="1:17" ht="43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11"/>
      <c r="L109" s="4"/>
      <c r="M109" s="9" t="str">
        <f>IF(COUNTA(B109:L109,O109)=0,"",IF(OR(L109="Complete",L109="Not required"),"Closed",IF(K109="","No due date",IF(NOT(ISNUMBER(K109)),"Check date",IF(K109&lt;Summary!$K$5,"Overdue",IF(K109=Summary!$K$5,"Due today",IF(K109&lt;=Summary!$K$5+7,"Due in 7 days","On track")))))))</f>
        <v/>
      </c>
      <c r="N109" s="9" t="str">
        <f t="shared" si="3"/>
        <v/>
      </c>
      <c r="O109" s="4"/>
      <c r="P109" s="10" t="str">
        <f>IF(C109="","",IF(COUNTIFS($C$9:C109,C109)=1,1,0))</f>
        <v/>
      </c>
      <c r="Q109" s="1"/>
    </row>
    <row r="110" spans="1:17" ht="43" customHeight="1">
      <c r="A110" s="1"/>
      <c r="B110" s="5"/>
      <c r="C110" s="5"/>
      <c r="D110" s="5"/>
      <c r="E110" s="5"/>
      <c r="F110" s="5"/>
      <c r="G110" s="5"/>
      <c r="H110" s="5"/>
      <c r="I110" s="5"/>
      <c r="J110" s="5"/>
      <c r="K110" s="12"/>
      <c r="L110" s="5"/>
      <c r="M110" s="9" t="str">
        <f>IF(COUNTA(B110:L110,O110)=0,"",IF(OR(L110="Complete",L110="Not required"),"Closed",IF(K110="","No due date",IF(NOT(ISNUMBER(K110)),"Check date",IF(K110&lt;Summary!$K$5,"Overdue",IF(K110=Summary!$K$5,"Due today",IF(K110&lt;=Summary!$K$5+7,"Due in 7 days","On track")))))))</f>
        <v/>
      </c>
      <c r="N110" s="9" t="str">
        <f t="shared" si="3"/>
        <v/>
      </c>
      <c r="O110" s="5"/>
      <c r="P110" s="10" t="str">
        <f>IF(C110="","",IF(COUNTIFS($C$9:C110,C110)=1,1,0))</f>
        <v/>
      </c>
      <c r="Q110" s="1"/>
    </row>
    <row r="111" spans="1:17" ht="43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11"/>
      <c r="L111" s="4"/>
      <c r="M111" s="9" t="str">
        <f>IF(COUNTA(B111:L111,O111)=0,"",IF(OR(L111="Complete",L111="Not required"),"Closed",IF(K111="","No due date",IF(NOT(ISNUMBER(K111)),"Check date",IF(K111&lt;Summary!$K$5,"Overdue",IF(K111=Summary!$K$5,"Due today",IF(K111&lt;=Summary!$K$5+7,"Due in 7 days","On track")))))))</f>
        <v/>
      </c>
      <c r="N111" s="9" t="str">
        <f t="shared" si="3"/>
        <v/>
      </c>
      <c r="O111" s="4"/>
      <c r="P111" s="10" t="str">
        <f>IF(C111="","",IF(COUNTIFS($C$9:C111,C111)=1,1,0))</f>
        <v/>
      </c>
      <c r="Q111" s="1"/>
    </row>
    <row r="112" spans="1:17" ht="43" customHeight="1">
      <c r="A112" s="1"/>
      <c r="B112" s="5"/>
      <c r="C112" s="5"/>
      <c r="D112" s="5"/>
      <c r="E112" s="5"/>
      <c r="F112" s="5"/>
      <c r="G112" s="5"/>
      <c r="H112" s="5"/>
      <c r="I112" s="5"/>
      <c r="J112" s="5"/>
      <c r="K112" s="12"/>
      <c r="L112" s="5"/>
      <c r="M112" s="9" t="str">
        <f>IF(COUNTA(B112:L112,O112)=0,"",IF(OR(L112="Complete",L112="Not required"),"Closed",IF(K112="","No due date",IF(NOT(ISNUMBER(K112)),"Check date",IF(K112&lt;Summary!$K$5,"Overdue",IF(K112=Summary!$K$5,"Due today",IF(K112&lt;=Summary!$K$5+7,"Due in 7 days","On track")))))))</f>
        <v/>
      </c>
      <c r="N112" s="9" t="str">
        <f t="shared" si="3"/>
        <v/>
      </c>
      <c r="O112" s="5"/>
      <c r="P112" s="10" t="str">
        <f>IF(C112="","",IF(COUNTIFS($C$9:C112,C112)=1,1,0))</f>
        <v/>
      </c>
      <c r="Q112" s="1"/>
    </row>
    <row r="113" spans="1:17" ht="43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11"/>
      <c r="L113" s="4"/>
      <c r="M113" s="9" t="str">
        <f>IF(COUNTA(B113:L113,O113)=0,"",IF(OR(L113="Complete",L113="Not required"),"Closed",IF(K113="","No due date",IF(NOT(ISNUMBER(K113)),"Check date",IF(K113&lt;Summary!$K$5,"Overdue",IF(K113=Summary!$K$5,"Due today",IF(K113&lt;=Summary!$K$5+7,"Due in 7 days","On track")))))))</f>
        <v/>
      </c>
      <c r="N113" s="9" t="str">
        <f t="shared" si="3"/>
        <v/>
      </c>
      <c r="O113" s="4"/>
      <c r="P113" s="10" t="str">
        <f>IF(C113="","",IF(COUNTIFS($C$9:C113,C113)=1,1,0))</f>
        <v/>
      </c>
      <c r="Q113" s="1"/>
    </row>
    <row r="114" spans="1:17" ht="43" customHeight="1">
      <c r="A114" s="1"/>
      <c r="B114" s="5"/>
      <c r="C114" s="5"/>
      <c r="D114" s="5"/>
      <c r="E114" s="5"/>
      <c r="F114" s="5"/>
      <c r="G114" s="5"/>
      <c r="H114" s="5"/>
      <c r="I114" s="5"/>
      <c r="J114" s="5"/>
      <c r="K114" s="12"/>
      <c r="L114" s="5"/>
      <c r="M114" s="9" t="str">
        <f>IF(COUNTA(B114:L114,O114)=0,"",IF(OR(L114="Complete",L114="Not required"),"Closed",IF(K114="","No due date",IF(NOT(ISNUMBER(K114)),"Check date",IF(K114&lt;Summary!$K$5,"Overdue",IF(K114=Summary!$K$5,"Due today",IF(K114&lt;=Summary!$K$5+7,"Due in 7 days","On track")))))))</f>
        <v/>
      </c>
      <c r="N114" s="9" t="str">
        <f t="shared" si="3"/>
        <v/>
      </c>
      <c r="O114" s="5"/>
      <c r="P114" s="10" t="str">
        <f>IF(C114="","",IF(COUNTIFS($C$9:C114,C114)=1,1,0))</f>
        <v/>
      </c>
      <c r="Q114" s="1"/>
    </row>
    <row r="115" spans="1:17" ht="43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11"/>
      <c r="L115" s="4"/>
      <c r="M115" s="9" t="str">
        <f>IF(COUNTA(B115:L115,O115)=0,"",IF(OR(L115="Complete",L115="Not required"),"Closed",IF(K115="","No due date",IF(NOT(ISNUMBER(K115)),"Check date",IF(K115&lt;Summary!$K$5,"Overdue",IF(K115=Summary!$K$5,"Due today",IF(K115&lt;=Summary!$K$5+7,"Due in 7 days","On track")))))))</f>
        <v/>
      </c>
      <c r="N115" s="9" t="str">
        <f t="shared" si="3"/>
        <v/>
      </c>
      <c r="O115" s="4"/>
      <c r="P115" s="10" t="str">
        <f>IF(C115="","",IF(COUNTIFS($C$9:C115,C115)=1,1,0))</f>
        <v/>
      </c>
      <c r="Q115" s="1"/>
    </row>
    <row r="116" spans="1:17" ht="43" customHeight="1">
      <c r="A116" s="1"/>
      <c r="B116" s="5"/>
      <c r="C116" s="5"/>
      <c r="D116" s="5"/>
      <c r="E116" s="5"/>
      <c r="F116" s="5"/>
      <c r="G116" s="5"/>
      <c r="H116" s="5"/>
      <c r="I116" s="5"/>
      <c r="J116" s="5"/>
      <c r="K116" s="12"/>
      <c r="L116" s="5"/>
      <c r="M116" s="9" t="str">
        <f>IF(COUNTA(B116:L116,O116)=0,"",IF(OR(L116="Complete",L116="Not required"),"Closed",IF(K116="","No due date",IF(NOT(ISNUMBER(K116)),"Check date",IF(K116&lt;Summary!$K$5,"Overdue",IF(K116=Summary!$K$5,"Due today",IF(K116&lt;=Summary!$K$5+7,"Due in 7 days","On track")))))))</f>
        <v/>
      </c>
      <c r="N116" s="9" t="str">
        <f t="shared" si="3"/>
        <v/>
      </c>
      <c r="O116" s="5"/>
      <c r="P116" s="10" t="str">
        <f>IF(C116="","",IF(COUNTIFS($C$9:C116,C116)=1,1,0))</f>
        <v/>
      </c>
      <c r="Q116" s="1"/>
    </row>
    <row r="117" spans="1:17" ht="43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11"/>
      <c r="L117" s="4"/>
      <c r="M117" s="9" t="str">
        <f>IF(COUNTA(B117:L117,O117)=0,"",IF(OR(L117="Complete",L117="Not required"),"Closed",IF(K117="","No due date",IF(NOT(ISNUMBER(K117)),"Check date",IF(K117&lt;Summary!$K$5,"Overdue",IF(K117=Summary!$K$5,"Due today",IF(K117&lt;=Summary!$K$5+7,"Due in 7 days","On track")))))))</f>
        <v/>
      </c>
      <c r="N117" s="9" t="str">
        <f t="shared" si="3"/>
        <v/>
      </c>
      <c r="O117" s="4"/>
      <c r="P117" s="10" t="str">
        <f>IF(C117="","",IF(COUNTIFS($C$9:C117,C117)=1,1,0))</f>
        <v/>
      </c>
      <c r="Q117" s="1"/>
    </row>
    <row r="118" spans="1:17" ht="43" customHeight="1">
      <c r="A118" s="1"/>
      <c r="B118" s="5"/>
      <c r="C118" s="5"/>
      <c r="D118" s="5"/>
      <c r="E118" s="5"/>
      <c r="F118" s="5"/>
      <c r="G118" s="5"/>
      <c r="H118" s="5"/>
      <c r="I118" s="5"/>
      <c r="J118" s="5"/>
      <c r="K118" s="12"/>
      <c r="L118" s="5"/>
      <c r="M118" s="9" t="str">
        <f>IF(COUNTA(B118:L118,O118)=0,"",IF(OR(L118="Complete",L118="Not required"),"Closed",IF(K118="","No due date",IF(NOT(ISNUMBER(K118)),"Check date",IF(K118&lt;Summary!$K$5,"Overdue",IF(K118=Summary!$K$5,"Due today",IF(K118&lt;=Summary!$K$5+7,"Due in 7 days","On track")))))))</f>
        <v/>
      </c>
      <c r="N118" s="9" t="str">
        <f t="shared" si="3"/>
        <v/>
      </c>
      <c r="O118" s="5"/>
      <c r="P118" s="10" t="str">
        <f>IF(C118="","",IF(COUNTIFS($C$9:C118,C118)=1,1,0))</f>
        <v/>
      </c>
      <c r="Q118" s="1"/>
    </row>
    <row r="119" spans="1:17" ht="43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11"/>
      <c r="L119" s="4"/>
      <c r="M119" s="9" t="str">
        <f>IF(COUNTA(B119:L119,O119)=0,"",IF(OR(L119="Complete",L119="Not required"),"Closed",IF(K119="","No due date",IF(NOT(ISNUMBER(K119)),"Check date",IF(K119&lt;Summary!$K$5,"Overdue",IF(K119=Summary!$K$5,"Due today",IF(K119&lt;=Summary!$K$5+7,"Due in 7 days","On track")))))))</f>
        <v/>
      </c>
      <c r="N119" s="9" t="str">
        <f t="shared" si="3"/>
        <v/>
      </c>
      <c r="O119" s="4"/>
      <c r="P119" s="10" t="str">
        <f>IF(C119="","",IF(COUNTIFS($C$9:C119,C119)=1,1,0))</f>
        <v/>
      </c>
      <c r="Q119" s="1"/>
    </row>
    <row r="120" spans="1:17" ht="43" customHeight="1">
      <c r="A120" s="1"/>
      <c r="B120" s="5"/>
      <c r="C120" s="5"/>
      <c r="D120" s="5"/>
      <c r="E120" s="5"/>
      <c r="F120" s="5"/>
      <c r="G120" s="5"/>
      <c r="H120" s="5"/>
      <c r="I120" s="5"/>
      <c r="J120" s="5"/>
      <c r="K120" s="12"/>
      <c r="L120" s="5"/>
      <c r="M120" s="9" t="str">
        <f>IF(COUNTA(B120:L120,O120)=0,"",IF(OR(L120="Complete",L120="Not required"),"Closed",IF(K120="","No due date",IF(NOT(ISNUMBER(K120)),"Check date",IF(K120&lt;Summary!$K$5,"Overdue",IF(K120=Summary!$K$5,"Due today",IF(K120&lt;=Summary!$K$5+7,"Due in 7 days","On track")))))))</f>
        <v/>
      </c>
      <c r="N120" s="9" t="str">
        <f t="shared" si="3"/>
        <v/>
      </c>
      <c r="O120" s="5"/>
      <c r="P120" s="10" t="str">
        <f>IF(C120="","",IF(COUNTIFS($C$9:C120,C120)=1,1,0))</f>
        <v/>
      </c>
      <c r="Q120" s="1"/>
    </row>
    <row r="121" spans="1:17" ht="43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11"/>
      <c r="L121" s="4"/>
      <c r="M121" s="9" t="str">
        <f>IF(COUNTA(B121:L121,O121)=0,"",IF(OR(L121="Complete",L121="Not required"),"Closed",IF(K121="","No due date",IF(NOT(ISNUMBER(K121)),"Check date",IF(K121&lt;Summary!$K$5,"Overdue",IF(K121=Summary!$K$5,"Due today",IF(K121&lt;=Summary!$K$5+7,"Due in 7 days","On track")))))))</f>
        <v/>
      </c>
      <c r="N121" s="9" t="str">
        <f t="shared" si="3"/>
        <v/>
      </c>
      <c r="O121" s="4"/>
      <c r="P121" s="10" t="str">
        <f>IF(C121="","",IF(COUNTIFS($C$9:C121,C121)=1,1,0))</f>
        <v/>
      </c>
      <c r="Q121" s="1"/>
    </row>
    <row r="122" spans="1:17" ht="43" customHeight="1">
      <c r="A122" s="1"/>
      <c r="B122" s="5"/>
      <c r="C122" s="5"/>
      <c r="D122" s="5"/>
      <c r="E122" s="5"/>
      <c r="F122" s="5"/>
      <c r="G122" s="5"/>
      <c r="H122" s="5"/>
      <c r="I122" s="5"/>
      <c r="J122" s="5"/>
      <c r="K122" s="12"/>
      <c r="L122" s="5"/>
      <c r="M122" s="9" t="str">
        <f>IF(COUNTA(B122:L122,O122)=0,"",IF(OR(L122="Complete",L122="Not required"),"Closed",IF(K122="","No due date",IF(NOT(ISNUMBER(K122)),"Check date",IF(K122&lt;Summary!$K$5,"Overdue",IF(K122=Summary!$K$5,"Due today",IF(K122&lt;=Summary!$K$5+7,"Due in 7 days","On track")))))))</f>
        <v/>
      </c>
      <c r="N122" s="9" t="str">
        <f t="shared" si="3"/>
        <v/>
      </c>
      <c r="O122" s="5"/>
      <c r="P122" s="10" t="str">
        <f>IF(C122="","",IF(COUNTIFS($C$9:C122,C122)=1,1,0))</f>
        <v/>
      </c>
      <c r="Q122" s="1"/>
    </row>
    <row r="123" spans="1:17" ht="43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11"/>
      <c r="L123" s="4"/>
      <c r="M123" s="9" t="str">
        <f>IF(COUNTA(B123:L123,O123)=0,"",IF(OR(L123="Complete",L123="Not required"),"Closed",IF(K123="","No due date",IF(NOT(ISNUMBER(K123)),"Check date",IF(K123&lt;Summary!$K$5,"Overdue",IF(K123=Summary!$K$5,"Due today",IF(K123&lt;=Summary!$K$5+7,"Due in 7 days","On track")))))))</f>
        <v/>
      </c>
      <c r="N123" s="9" t="str">
        <f t="shared" si="3"/>
        <v/>
      </c>
      <c r="O123" s="4"/>
      <c r="P123" s="10" t="str">
        <f>IF(C123="","",IF(COUNTIFS($C$9:C123,C123)=1,1,0))</f>
        <v/>
      </c>
      <c r="Q123" s="1"/>
    </row>
    <row r="124" spans="1:17" ht="43" customHeight="1">
      <c r="A124" s="1"/>
      <c r="B124" s="5"/>
      <c r="C124" s="5"/>
      <c r="D124" s="5"/>
      <c r="E124" s="5"/>
      <c r="F124" s="5"/>
      <c r="G124" s="5"/>
      <c r="H124" s="5"/>
      <c r="I124" s="5"/>
      <c r="J124" s="5"/>
      <c r="K124" s="12"/>
      <c r="L124" s="5"/>
      <c r="M124" s="9" t="str">
        <f>IF(COUNTA(B124:L124,O124)=0,"",IF(OR(L124="Complete",L124="Not required"),"Closed",IF(K124="","No due date",IF(NOT(ISNUMBER(K124)),"Check date",IF(K124&lt;Summary!$K$5,"Overdue",IF(K124=Summary!$K$5,"Due today",IF(K124&lt;=Summary!$K$5+7,"Due in 7 days","On track")))))))</f>
        <v/>
      </c>
      <c r="N124" s="9" t="str">
        <f t="shared" si="3"/>
        <v/>
      </c>
      <c r="O124" s="5"/>
      <c r="P124" s="10" t="str">
        <f>IF(C124="","",IF(COUNTIFS($C$9:C124,C124)=1,1,0))</f>
        <v/>
      </c>
      <c r="Q124" s="1"/>
    </row>
    <row r="125" spans="1:17" ht="43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11"/>
      <c r="L125" s="4"/>
      <c r="M125" s="9" t="str">
        <f>IF(COUNTA(B125:L125,O125)=0,"",IF(OR(L125="Complete",L125="Not required"),"Closed",IF(K125="","No due date",IF(NOT(ISNUMBER(K125)),"Check date",IF(K125&lt;Summary!$K$5,"Overdue",IF(K125=Summary!$K$5,"Due today",IF(K125&lt;=Summary!$K$5+7,"Due in 7 days","On track")))))))</f>
        <v/>
      </c>
      <c r="N125" s="9" t="str">
        <f t="shared" si="3"/>
        <v/>
      </c>
      <c r="O125" s="4"/>
      <c r="P125" s="10" t="str">
        <f>IF(C125="","",IF(COUNTIFS($C$9:C125,C125)=1,1,0))</f>
        <v/>
      </c>
      <c r="Q125" s="1"/>
    </row>
    <row r="126" spans="1:17" ht="43" customHeight="1">
      <c r="A126" s="1"/>
      <c r="B126" s="5"/>
      <c r="C126" s="5"/>
      <c r="D126" s="5"/>
      <c r="E126" s="5"/>
      <c r="F126" s="5"/>
      <c r="G126" s="5"/>
      <c r="H126" s="5"/>
      <c r="I126" s="5"/>
      <c r="J126" s="5"/>
      <c r="K126" s="12"/>
      <c r="L126" s="5"/>
      <c r="M126" s="9" t="str">
        <f>IF(COUNTA(B126:L126,O126)=0,"",IF(OR(L126="Complete",L126="Not required"),"Closed",IF(K126="","No due date",IF(NOT(ISNUMBER(K126)),"Check date",IF(K126&lt;Summary!$K$5,"Overdue",IF(K126=Summary!$K$5,"Due today",IF(K126&lt;=Summary!$K$5+7,"Due in 7 days","On track")))))))</f>
        <v/>
      </c>
      <c r="N126" s="9" t="str">
        <f t="shared" si="3"/>
        <v/>
      </c>
      <c r="O126" s="5"/>
      <c r="P126" s="10" t="str">
        <f>IF(C126="","",IF(COUNTIFS($C$9:C126,C126)=1,1,0))</f>
        <v/>
      </c>
      <c r="Q126" s="1"/>
    </row>
    <row r="127" spans="1:17" ht="43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11"/>
      <c r="L127" s="4"/>
      <c r="M127" s="9" t="str">
        <f>IF(COUNTA(B127:L127,O127)=0,"",IF(OR(L127="Complete",L127="Not required"),"Closed",IF(K127="","No due date",IF(NOT(ISNUMBER(K127)),"Check date",IF(K127&lt;Summary!$K$5,"Overdue",IF(K127=Summary!$K$5,"Due today",IF(K127&lt;=Summary!$K$5+7,"Due in 7 days","On track")))))))</f>
        <v/>
      </c>
      <c r="N127" s="9" t="str">
        <f t="shared" si="3"/>
        <v/>
      </c>
      <c r="O127" s="4"/>
      <c r="P127" s="10" t="str">
        <f>IF(C127="","",IF(COUNTIFS($C$9:C127,C127)=1,1,0))</f>
        <v/>
      </c>
      <c r="Q127" s="1"/>
    </row>
    <row r="128" spans="1:17" ht="43" customHeight="1">
      <c r="A128" s="1"/>
      <c r="B128" s="5"/>
      <c r="C128" s="5"/>
      <c r="D128" s="5"/>
      <c r="E128" s="5"/>
      <c r="F128" s="5"/>
      <c r="G128" s="5"/>
      <c r="H128" s="5"/>
      <c r="I128" s="5"/>
      <c r="J128" s="5"/>
      <c r="K128" s="12"/>
      <c r="L128" s="5"/>
      <c r="M128" s="9" t="str">
        <f>IF(COUNTA(B128:L128,O128)=0,"",IF(OR(L128="Complete",L128="Not required"),"Closed",IF(K128="","No due date",IF(NOT(ISNUMBER(K128)),"Check date",IF(K128&lt;Summary!$K$5,"Overdue",IF(K128=Summary!$K$5,"Due today",IF(K128&lt;=Summary!$K$5+7,"Due in 7 days","On track")))))))</f>
        <v/>
      </c>
      <c r="N128" s="9" t="str">
        <f t="shared" si="3"/>
        <v/>
      </c>
      <c r="O128" s="5"/>
      <c r="P128" s="10" t="str">
        <f>IF(C128="","",IF(COUNTIFS($C$9:C128,C128)=1,1,0))</f>
        <v/>
      </c>
      <c r="Q128" s="1"/>
    </row>
    <row r="129" spans="1:17" ht="43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11"/>
      <c r="L129" s="4"/>
      <c r="M129" s="9" t="str">
        <f>IF(COUNTA(B129:L129,O129)=0,"",IF(OR(L129="Complete",L129="Not required"),"Closed",IF(K129="","No due date",IF(NOT(ISNUMBER(K129)),"Check date",IF(K129&lt;Summary!$K$5,"Overdue",IF(K129=Summary!$K$5,"Due today",IF(K129&lt;=Summary!$K$5+7,"Due in 7 days","On track")))))))</f>
        <v/>
      </c>
      <c r="N129" s="9" t="str">
        <f t="shared" si="3"/>
        <v/>
      </c>
      <c r="O129" s="4"/>
      <c r="P129" s="10" t="str">
        <f>IF(C129="","",IF(COUNTIFS($C$9:C129,C129)=1,1,0))</f>
        <v/>
      </c>
      <c r="Q129" s="1"/>
    </row>
    <row r="130" spans="1:17" ht="43" customHeight="1">
      <c r="A130" s="1"/>
      <c r="B130" s="5"/>
      <c r="C130" s="5"/>
      <c r="D130" s="5"/>
      <c r="E130" s="5"/>
      <c r="F130" s="5"/>
      <c r="G130" s="5"/>
      <c r="H130" s="5"/>
      <c r="I130" s="5"/>
      <c r="J130" s="5"/>
      <c r="K130" s="12"/>
      <c r="L130" s="5"/>
      <c r="M130" s="9" t="str">
        <f>IF(COUNTA(B130:L130,O130)=0,"",IF(OR(L130="Complete",L130="Not required"),"Closed",IF(K130="","No due date",IF(NOT(ISNUMBER(K130)),"Check date",IF(K130&lt;Summary!$K$5,"Overdue",IF(K130=Summary!$K$5,"Due today",IF(K130&lt;=Summary!$K$5+7,"Due in 7 days","On track")))))))</f>
        <v/>
      </c>
      <c r="N130" s="9" t="str">
        <f t="shared" si="3"/>
        <v/>
      </c>
      <c r="O130" s="5"/>
      <c r="P130" s="10" t="str">
        <f>IF(C130="","",IF(COUNTIFS($C$9:C130,C130)=1,1,0))</f>
        <v/>
      </c>
      <c r="Q130" s="1"/>
    </row>
    <row r="131" spans="1:17" ht="43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11"/>
      <c r="L131" s="4"/>
      <c r="M131" s="9" t="str">
        <f>IF(COUNTA(B131:L131,O131)=0,"",IF(OR(L131="Complete",L131="Not required"),"Closed",IF(K131="","No due date",IF(NOT(ISNUMBER(K131)),"Check date",IF(K131&lt;Summary!$K$5,"Overdue",IF(K131=Summary!$K$5,"Due today",IF(K131&lt;=Summary!$K$5+7,"Due in 7 days","On track")))))))</f>
        <v/>
      </c>
      <c r="N131" s="9" t="str">
        <f t="shared" si="3"/>
        <v/>
      </c>
      <c r="O131" s="4"/>
      <c r="P131" s="10" t="str">
        <f>IF(C131="","",IF(COUNTIFS($C$9:C131,C131)=1,1,0))</f>
        <v/>
      </c>
      <c r="Q131" s="1"/>
    </row>
    <row r="132" spans="1:17" ht="43" customHeight="1">
      <c r="A132" s="1"/>
      <c r="B132" s="5"/>
      <c r="C132" s="5"/>
      <c r="D132" s="5"/>
      <c r="E132" s="5"/>
      <c r="F132" s="5"/>
      <c r="G132" s="5"/>
      <c r="H132" s="5"/>
      <c r="I132" s="5"/>
      <c r="J132" s="5"/>
      <c r="K132" s="12"/>
      <c r="L132" s="5"/>
      <c r="M132" s="9" t="str">
        <f>IF(COUNTA(B132:L132,O132)=0,"",IF(OR(L132="Complete",L132="Not required"),"Closed",IF(K132="","No due date",IF(NOT(ISNUMBER(K132)),"Check date",IF(K132&lt;Summary!$K$5,"Overdue",IF(K132=Summary!$K$5,"Due today",IF(K132&lt;=Summary!$K$5+7,"Due in 7 days","On track")))))))</f>
        <v/>
      </c>
      <c r="N132" s="9" t="str">
        <f t="shared" si="3"/>
        <v/>
      </c>
      <c r="O132" s="5"/>
      <c r="P132" s="10" t="str">
        <f>IF(C132="","",IF(COUNTIFS($C$9:C132,C132)=1,1,0))</f>
        <v/>
      </c>
      <c r="Q132" s="1"/>
    </row>
    <row r="133" spans="1:17" ht="43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11"/>
      <c r="L133" s="4"/>
      <c r="M133" s="9" t="str">
        <f>IF(COUNTA(B133:L133,O133)=0,"",IF(OR(L133="Complete",L133="Not required"),"Closed",IF(K133="","No due date",IF(NOT(ISNUMBER(K133)),"Check date",IF(K133&lt;Summary!$K$5,"Overdue",IF(K133=Summary!$K$5,"Due today",IF(K133&lt;=Summary!$K$5+7,"Due in 7 days","On track")))))))</f>
        <v/>
      </c>
      <c r="N133" s="9" t="str">
        <f t="shared" si="3"/>
        <v/>
      </c>
      <c r="O133" s="4"/>
      <c r="P133" s="10" t="str">
        <f>IF(C133="","",IF(COUNTIFS($C$9:C133,C133)=1,1,0))</f>
        <v/>
      </c>
      <c r="Q133" s="1"/>
    </row>
    <row r="134" spans="1:17" ht="43" customHeight="1">
      <c r="A134" s="1"/>
      <c r="B134" s="5"/>
      <c r="C134" s="5"/>
      <c r="D134" s="5"/>
      <c r="E134" s="5"/>
      <c r="F134" s="5"/>
      <c r="G134" s="5"/>
      <c r="H134" s="5"/>
      <c r="I134" s="5"/>
      <c r="J134" s="5"/>
      <c r="K134" s="12"/>
      <c r="L134" s="5"/>
      <c r="M134" s="9" t="str">
        <f>IF(COUNTA(B134:L134,O134)=0,"",IF(OR(L134="Complete",L134="Not required"),"Closed",IF(K134="","No due date",IF(NOT(ISNUMBER(K134)),"Check date",IF(K134&lt;Summary!$K$5,"Overdue",IF(K134=Summary!$K$5,"Due today",IF(K134&lt;=Summary!$K$5+7,"Due in 7 days","On track")))))))</f>
        <v/>
      </c>
      <c r="N134" s="9" t="str">
        <f t="shared" si="3"/>
        <v/>
      </c>
      <c r="O134" s="5"/>
      <c r="P134" s="10" t="str">
        <f>IF(C134="","",IF(COUNTIFS($C$9:C134,C134)=1,1,0))</f>
        <v/>
      </c>
      <c r="Q134" s="1"/>
    </row>
    <row r="135" spans="1:17" ht="43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11"/>
      <c r="L135" s="4"/>
      <c r="M135" s="9" t="str">
        <f>IF(COUNTA(B135:L135,O135)=0,"",IF(OR(L135="Complete",L135="Not required"),"Closed",IF(K135="","No due date",IF(NOT(ISNUMBER(K135)),"Check date",IF(K135&lt;Summary!$K$5,"Overdue",IF(K135=Summary!$K$5,"Due today",IF(K135&lt;=Summary!$K$5+7,"Due in 7 days","On track")))))))</f>
        <v/>
      </c>
      <c r="N135" s="9" t="str">
        <f t="shared" si="3"/>
        <v/>
      </c>
      <c r="O135" s="4"/>
      <c r="P135" s="10" t="str">
        <f>IF(C135="","",IF(COUNTIFS($C$9:C135,C135)=1,1,0))</f>
        <v/>
      </c>
      <c r="Q135" s="1"/>
    </row>
    <row r="136" spans="1:17" ht="43" customHeight="1">
      <c r="A136" s="1"/>
      <c r="B136" s="5"/>
      <c r="C136" s="5"/>
      <c r="D136" s="5"/>
      <c r="E136" s="5"/>
      <c r="F136" s="5"/>
      <c r="G136" s="5"/>
      <c r="H136" s="5"/>
      <c r="I136" s="5"/>
      <c r="J136" s="5"/>
      <c r="K136" s="12"/>
      <c r="L136" s="5"/>
      <c r="M136" s="9" t="str">
        <f>IF(COUNTA(B136:L136,O136)=0,"",IF(OR(L136="Complete",L136="Not required"),"Closed",IF(K136="","No due date",IF(NOT(ISNUMBER(K136)),"Check date",IF(K136&lt;Summary!$K$5,"Overdue",IF(K136=Summary!$K$5,"Due today",IF(K136&lt;=Summary!$K$5+7,"Due in 7 days","On track")))))))</f>
        <v/>
      </c>
      <c r="N136" s="9" t="str">
        <f t="shared" si="3"/>
        <v/>
      </c>
      <c r="O136" s="5"/>
      <c r="P136" s="10" t="str">
        <f>IF(C136="","",IF(COUNTIFS($C$9:C136,C136)=1,1,0))</f>
        <v/>
      </c>
      <c r="Q136" s="1"/>
    </row>
    <row r="137" spans="1:17" ht="43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11"/>
      <c r="L137" s="4"/>
      <c r="M137" s="9" t="str">
        <f>IF(COUNTA(B137:L137,O137)=0,"",IF(OR(L137="Complete",L137="Not required"),"Closed",IF(K137="","No due date",IF(NOT(ISNUMBER(K137)),"Check date",IF(K137&lt;Summary!$K$5,"Overdue",IF(K137=Summary!$K$5,"Due today",IF(K137&lt;=Summary!$K$5+7,"Due in 7 days","On track")))))))</f>
        <v/>
      </c>
      <c r="N137" s="9" t="str">
        <f t="shared" ref="N137:N168" si="4">IF(COUNTA(B137:L137,O137)=0,"",IF(B137="","ID; ",IF(COUNTIFS($B$9:$B$208,B137)&gt;1,"Duplicate ID; ",""))&amp;IF(C137="","Team; ","")&amp;IF(F137="","Change; ","")&amp;IF(G137="","Impact; ","")&amp;IF(L137="","Status; ","")&amp;IF(AND(L137&lt;&gt;"Not required",I137=""),"Action; ","")&amp;IF(AND(L137&lt;&gt;"Not required",J137=""),"Owner; ","")&amp;IF(AND(L137&lt;&gt;"Not required",K137=""),"Due date; ","")&amp;IF(AND(OR(L137="Complete",L137="Not required"),O137=""),"Evidence or reason; ",""))</f>
        <v/>
      </c>
      <c r="O137" s="4"/>
      <c r="P137" s="10" t="str">
        <f>IF(C137="","",IF(COUNTIFS($C$9:C137,C137)=1,1,0))</f>
        <v/>
      </c>
      <c r="Q137" s="1"/>
    </row>
    <row r="138" spans="1:17" ht="43" customHeight="1">
      <c r="A138" s="1"/>
      <c r="B138" s="5"/>
      <c r="C138" s="5"/>
      <c r="D138" s="5"/>
      <c r="E138" s="5"/>
      <c r="F138" s="5"/>
      <c r="G138" s="5"/>
      <c r="H138" s="5"/>
      <c r="I138" s="5"/>
      <c r="J138" s="5"/>
      <c r="K138" s="12"/>
      <c r="L138" s="5"/>
      <c r="M138" s="9" t="str">
        <f>IF(COUNTA(B138:L138,O138)=0,"",IF(OR(L138="Complete",L138="Not required"),"Closed",IF(K138="","No due date",IF(NOT(ISNUMBER(K138)),"Check date",IF(K138&lt;Summary!$K$5,"Overdue",IF(K138=Summary!$K$5,"Due today",IF(K138&lt;=Summary!$K$5+7,"Due in 7 days","On track")))))))</f>
        <v/>
      </c>
      <c r="N138" s="9" t="str">
        <f t="shared" si="4"/>
        <v/>
      </c>
      <c r="O138" s="5"/>
      <c r="P138" s="10" t="str">
        <f>IF(C138="","",IF(COUNTIFS($C$9:C138,C138)=1,1,0))</f>
        <v/>
      </c>
      <c r="Q138" s="1"/>
    </row>
    <row r="139" spans="1:17" ht="43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11"/>
      <c r="L139" s="4"/>
      <c r="M139" s="9" t="str">
        <f>IF(COUNTA(B139:L139,O139)=0,"",IF(OR(L139="Complete",L139="Not required"),"Closed",IF(K139="","No due date",IF(NOT(ISNUMBER(K139)),"Check date",IF(K139&lt;Summary!$K$5,"Overdue",IF(K139=Summary!$K$5,"Due today",IF(K139&lt;=Summary!$K$5+7,"Due in 7 days","On track")))))))</f>
        <v/>
      </c>
      <c r="N139" s="9" t="str">
        <f t="shared" si="4"/>
        <v/>
      </c>
      <c r="O139" s="4"/>
      <c r="P139" s="10" t="str">
        <f>IF(C139="","",IF(COUNTIFS($C$9:C139,C139)=1,1,0))</f>
        <v/>
      </c>
      <c r="Q139" s="1"/>
    </row>
    <row r="140" spans="1:17" ht="43" customHeight="1">
      <c r="A140" s="1"/>
      <c r="B140" s="5"/>
      <c r="C140" s="5"/>
      <c r="D140" s="5"/>
      <c r="E140" s="5"/>
      <c r="F140" s="5"/>
      <c r="G140" s="5"/>
      <c r="H140" s="5"/>
      <c r="I140" s="5"/>
      <c r="J140" s="5"/>
      <c r="K140" s="12"/>
      <c r="L140" s="5"/>
      <c r="M140" s="9" t="str">
        <f>IF(COUNTA(B140:L140,O140)=0,"",IF(OR(L140="Complete",L140="Not required"),"Closed",IF(K140="","No due date",IF(NOT(ISNUMBER(K140)),"Check date",IF(K140&lt;Summary!$K$5,"Overdue",IF(K140=Summary!$K$5,"Due today",IF(K140&lt;=Summary!$K$5+7,"Due in 7 days","On track")))))))</f>
        <v/>
      </c>
      <c r="N140" s="9" t="str">
        <f t="shared" si="4"/>
        <v/>
      </c>
      <c r="O140" s="5"/>
      <c r="P140" s="10" t="str">
        <f>IF(C140="","",IF(COUNTIFS($C$9:C140,C140)=1,1,0))</f>
        <v/>
      </c>
      <c r="Q140" s="1"/>
    </row>
    <row r="141" spans="1:17" ht="43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11"/>
      <c r="L141" s="4"/>
      <c r="M141" s="9" t="str">
        <f>IF(COUNTA(B141:L141,O141)=0,"",IF(OR(L141="Complete",L141="Not required"),"Closed",IF(K141="","No due date",IF(NOT(ISNUMBER(K141)),"Check date",IF(K141&lt;Summary!$K$5,"Overdue",IF(K141=Summary!$K$5,"Due today",IF(K141&lt;=Summary!$K$5+7,"Due in 7 days","On track")))))))</f>
        <v/>
      </c>
      <c r="N141" s="9" t="str">
        <f t="shared" si="4"/>
        <v/>
      </c>
      <c r="O141" s="4"/>
      <c r="P141" s="10" t="str">
        <f>IF(C141="","",IF(COUNTIFS($C$9:C141,C141)=1,1,0))</f>
        <v/>
      </c>
      <c r="Q141" s="1"/>
    </row>
    <row r="142" spans="1:17" ht="43" customHeight="1">
      <c r="A142" s="1"/>
      <c r="B142" s="5"/>
      <c r="C142" s="5"/>
      <c r="D142" s="5"/>
      <c r="E142" s="5"/>
      <c r="F142" s="5"/>
      <c r="G142" s="5"/>
      <c r="H142" s="5"/>
      <c r="I142" s="5"/>
      <c r="J142" s="5"/>
      <c r="K142" s="12"/>
      <c r="L142" s="5"/>
      <c r="M142" s="9" t="str">
        <f>IF(COUNTA(B142:L142,O142)=0,"",IF(OR(L142="Complete",L142="Not required"),"Closed",IF(K142="","No due date",IF(NOT(ISNUMBER(K142)),"Check date",IF(K142&lt;Summary!$K$5,"Overdue",IF(K142=Summary!$K$5,"Due today",IF(K142&lt;=Summary!$K$5+7,"Due in 7 days","On track")))))))</f>
        <v/>
      </c>
      <c r="N142" s="9" t="str">
        <f t="shared" si="4"/>
        <v/>
      </c>
      <c r="O142" s="5"/>
      <c r="P142" s="10" t="str">
        <f>IF(C142="","",IF(COUNTIFS($C$9:C142,C142)=1,1,0))</f>
        <v/>
      </c>
      <c r="Q142" s="1"/>
    </row>
    <row r="143" spans="1:17" ht="43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11"/>
      <c r="L143" s="4"/>
      <c r="M143" s="9" t="str">
        <f>IF(COUNTA(B143:L143,O143)=0,"",IF(OR(L143="Complete",L143="Not required"),"Closed",IF(K143="","No due date",IF(NOT(ISNUMBER(K143)),"Check date",IF(K143&lt;Summary!$K$5,"Overdue",IF(K143=Summary!$K$5,"Due today",IF(K143&lt;=Summary!$K$5+7,"Due in 7 days","On track")))))))</f>
        <v/>
      </c>
      <c r="N143" s="9" t="str">
        <f t="shared" si="4"/>
        <v/>
      </c>
      <c r="O143" s="4"/>
      <c r="P143" s="10" t="str">
        <f>IF(C143="","",IF(COUNTIFS($C$9:C143,C143)=1,1,0))</f>
        <v/>
      </c>
      <c r="Q143" s="1"/>
    </row>
    <row r="144" spans="1:17" ht="43" customHeight="1">
      <c r="A144" s="1"/>
      <c r="B144" s="5"/>
      <c r="C144" s="5"/>
      <c r="D144" s="5"/>
      <c r="E144" s="5"/>
      <c r="F144" s="5"/>
      <c r="G144" s="5"/>
      <c r="H144" s="5"/>
      <c r="I144" s="5"/>
      <c r="J144" s="5"/>
      <c r="K144" s="12"/>
      <c r="L144" s="5"/>
      <c r="M144" s="9" t="str">
        <f>IF(COUNTA(B144:L144,O144)=0,"",IF(OR(L144="Complete",L144="Not required"),"Closed",IF(K144="","No due date",IF(NOT(ISNUMBER(K144)),"Check date",IF(K144&lt;Summary!$K$5,"Overdue",IF(K144=Summary!$K$5,"Due today",IF(K144&lt;=Summary!$K$5+7,"Due in 7 days","On track")))))))</f>
        <v/>
      </c>
      <c r="N144" s="9" t="str">
        <f t="shared" si="4"/>
        <v/>
      </c>
      <c r="O144" s="5"/>
      <c r="P144" s="10" t="str">
        <f>IF(C144="","",IF(COUNTIFS($C$9:C144,C144)=1,1,0))</f>
        <v/>
      </c>
      <c r="Q144" s="1"/>
    </row>
    <row r="145" spans="1:17" ht="43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11"/>
      <c r="L145" s="4"/>
      <c r="M145" s="9" t="str">
        <f>IF(COUNTA(B145:L145,O145)=0,"",IF(OR(L145="Complete",L145="Not required"),"Closed",IF(K145="","No due date",IF(NOT(ISNUMBER(K145)),"Check date",IF(K145&lt;Summary!$K$5,"Overdue",IF(K145=Summary!$K$5,"Due today",IF(K145&lt;=Summary!$K$5+7,"Due in 7 days","On track")))))))</f>
        <v/>
      </c>
      <c r="N145" s="9" t="str">
        <f t="shared" si="4"/>
        <v/>
      </c>
      <c r="O145" s="4"/>
      <c r="P145" s="10" t="str">
        <f>IF(C145="","",IF(COUNTIFS($C$9:C145,C145)=1,1,0))</f>
        <v/>
      </c>
      <c r="Q145" s="1"/>
    </row>
    <row r="146" spans="1:17" ht="43" customHeight="1">
      <c r="A146" s="1"/>
      <c r="B146" s="5"/>
      <c r="C146" s="5"/>
      <c r="D146" s="5"/>
      <c r="E146" s="5"/>
      <c r="F146" s="5"/>
      <c r="G146" s="5"/>
      <c r="H146" s="5"/>
      <c r="I146" s="5"/>
      <c r="J146" s="5"/>
      <c r="K146" s="12"/>
      <c r="L146" s="5"/>
      <c r="M146" s="9" t="str">
        <f>IF(COUNTA(B146:L146,O146)=0,"",IF(OR(L146="Complete",L146="Not required"),"Closed",IF(K146="","No due date",IF(NOT(ISNUMBER(K146)),"Check date",IF(K146&lt;Summary!$K$5,"Overdue",IF(K146=Summary!$K$5,"Due today",IF(K146&lt;=Summary!$K$5+7,"Due in 7 days","On track")))))))</f>
        <v/>
      </c>
      <c r="N146" s="9" t="str">
        <f t="shared" si="4"/>
        <v/>
      </c>
      <c r="O146" s="5"/>
      <c r="P146" s="10" t="str">
        <f>IF(C146="","",IF(COUNTIFS($C$9:C146,C146)=1,1,0))</f>
        <v/>
      </c>
      <c r="Q146" s="1"/>
    </row>
    <row r="147" spans="1:17" ht="43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11"/>
      <c r="L147" s="4"/>
      <c r="M147" s="9" t="str">
        <f>IF(COUNTA(B147:L147,O147)=0,"",IF(OR(L147="Complete",L147="Not required"),"Closed",IF(K147="","No due date",IF(NOT(ISNUMBER(K147)),"Check date",IF(K147&lt;Summary!$K$5,"Overdue",IF(K147=Summary!$K$5,"Due today",IF(K147&lt;=Summary!$K$5+7,"Due in 7 days","On track")))))))</f>
        <v/>
      </c>
      <c r="N147" s="9" t="str">
        <f t="shared" si="4"/>
        <v/>
      </c>
      <c r="O147" s="4"/>
      <c r="P147" s="10" t="str">
        <f>IF(C147="","",IF(COUNTIFS($C$9:C147,C147)=1,1,0))</f>
        <v/>
      </c>
      <c r="Q147" s="1"/>
    </row>
    <row r="148" spans="1:17" ht="43" customHeight="1">
      <c r="A148" s="1"/>
      <c r="B148" s="5"/>
      <c r="C148" s="5"/>
      <c r="D148" s="5"/>
      <c r="E148" s="5"/>
      <c r="F148" s="5"/>
      <c r="G148" s="5"/>
      <c r="H148" s="5"/>
      <c r="I148" s="5"/>
      <c r="J148" s="5"/>
      <c r="K148" s="12"/>
      <c r="L148" s="5"/>
      <c r="M148" s="9" t="str">
        <f>IF(COUNTA(B148:L148,O148)=0,"",IF(OR(L148="Complete",L148="Not required"),"Closed",IF(K148="","No due date",IF(NOT(ISNUMBER(K148)),"Check date",IF(K148&lt;Summary!$K$5,"Overdue",IF(K148=Summary!$K$5,"Due today",IF(K148&lt;=Summary!$K$5+7,"Due in 7 days","On track")))))))</f>
        <v/>
      </c>
      <c r="N148" s="9" t="str">
        <f t="shared" si="4"/>
        <v/>
      </c>
      <c r="O148" s="5"/>
      <c r="P148" s="10" t="str">
        <f>IF(C148="","",IF(COUNTIFS($C$9:C148,C148)=1,1,0))</f>
        <v/>
      </c>
      <c r="Q148" s="1"/>
    </row>
    <row r="149" spans="1:17" ht="43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11"/>
      <c r="L149" s="4"/>
      <c r="M149" s="9" t="str">
        <f>IF(COUNTA(B149:L149,O149)=0,"",IF(OR(L149="Complete",L149="Not required"),"Closed",IF(K149="","No due date",IF(NOT(ISNUMBER(K149)),"Check date",IF(K149&lt;Summary!$K$5,"Overdue",IF(K149=Summary!$K$5,"Due today",IF(K149&lt;=Summary!$K$5+7,"Due in 7 days","On track")))))))</f>
        <v/>
      </c>
      <c r="N149" s="9" t="str">
        <f t="shared" si="4"/>
        <v/>
      </c>
      <c r="O149" s="4"/>
      <c r="P149" s="10" t="str">
        <f>IF(C149="","",IF(COUNTIFS($C$9:C149,C149)=1,1,0))</f>
        <v/>
      </c>
      <c r="Q149" s="1"/>
    </row>
    <row r="150" spans="1:17" ht="43" customHeight="1">
      <c r="A150" s="1"/>
      <c r="B150" s="5"/>
      <c r="C150" s="5"/>
      <c r="D150" s="5"/>
      <c r="E150" s="5"/>
      <c r="F150" s="5"/>
      <c r="G150" s="5"/>
      <c r="H150" s="5"/>
      <c r="I150" s="5"/>
      <c r="J150" s="5"/>
      <c r="K150" s="12"/>
      <c r="L150" s="5"/>
      <c r="M150" s="9" t="str">
        <f>IF(COUNTA(B150:L150,O150)=0,"",IF(OR(L150="Complete",L150="Not required"),"Closed",IF(K150="","No due date",IF(NOT(ISNUMBER(K150)),"Check date",IF(K150&lt;Summary!$K$5,"Overdue",IF(K150=Summary!$K$5,"Due today",IF(K150&lt;=Summary!$K$5+7,"Due in 7 days","On track")))))))</f>
        <v/>
      </c>
      <c r="N150" s="9" t="str">
        <f t="shared" si="4"/>
        <v/>
      </c>
      <c r="O150" s="5"/>
      <c r="P150" s="10" t="str">
        <f>IF(C150="","",IF(COUNTIFS($C$9:C150,C150)=1,1,0))</f>
        <v/>
      </c>
      <c r="Q150" s="1"/>
    </row>
    <row r="151" spans="1:17" ht="43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11"/>
      <c r="L151" s="4"/>
      <c r="M151" s="9" t="str">
        <f>IF(COUNTA(B151:L151,O151)=0,"",IF(OR(L151="Complete",L151="Not required"),"Closed",IF(K151="","No due date",IF(NOT(ISNUMBER(K151)),"Check date",IF(K151&lt;Summary!$K$5,"Overdue",IF(K151=Summary!$K$5,"Due today",IF(K151&lt;=Summary!$K$5+7,"Due in 7 days","On track")))))))</f>
        <v/>
      </c>
      <c r="N151" s="9" t="str">
        <f t="shared" si="4"/>
        <v/>
      </c>
      <c r="O151" s="4"/>
      <c r="P151" s="10" t="str">
        <f>IF(C151="","",IF(COUNTIFS($C$9:C151,C151)=1,1,0))</f>
        <v/>
      </c>
      <c r="Q151" s="1"/>
    </row>
    <row r="152" spans="1:17" ht="43" customHeight="1">
      <c r="A152" s="1"/>
      <c r="B152" s="5"/>
      <c r="C152" s="5"/>
      <c r="D152" s="5"/>
      <c r="E152" s="5"/>
      <c r="F152" s="5"/>
      <c r="G152" s="5"/>
      <c r="H152" s="5"/>
      <c r="I152" s="5"/>
      <c r="J152" s="5"/>
      <c r="K152" s="12"/>
      <c r="L152" s="5"/>
      <c r="M152" s="9" t="str">
        <f>IF(COUNTA(B152:L152,O152)=0,"",IF(OR(L152="Complete",L152="Not required"),"Closed",IF(K152="","No due date",IF(NOT(ISNUMBER(K152)),"Check date",IF(K152&lt;Summary!$K$5,"Overdue",IF(K152=Summary!$K$5,"Due today",IF(K152&lt;=Summary!$K$5+7,"Due in 7 days","On track")))))))</f>
        <v/>
      </c>
      <c r="N152" s="9" t="str">
        <f t="shared" si="4"/>
        <v/>
      </c>
      <c r="O152" s="5"/>
      <c r="P152" s="10" t="str">
        <f>IF(C152="","",IF(COUNTIFS($C$9:C152,C152)=1,1,0))</f>
        <v/>
      </c>
      <c r="Q152" s="1"/>
    </row>
    <row r="153" spans="1:17" ht="43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11"/>
      <c r="L153" s="4"/>
      <c r="M153" s="9" t="str">
        <f>IF(COUNTA(B153:L153,O153)=0,"",IF(OR(L153="Complete",L153="Not required"),"Closed",IF(K153="","No due date",IF(NOT(ISNUMBER(K153)),"Check date",IF(K153&lt;Summary!$K$5,"Overdue",IF(K153=Summary!$K$5,"Due today",IF(K153&lt;=Summary!$K$5+7,"Due in 7 days","On track")))))))</f>
        <v/>
      </c>
      <c r="N153" s="9" t="str">
        <f t="shared" si="4"/>
        <v/>
      </c>
      <c r="O153" s="4"/>
      <c r="P153" s="10" t="str">
        <f>IF(C153="","",IF(COUNTIFS($C$9:C153,C153)=1,1,0))</f>
        <v/>
      </c>
      <c r="Q153" s="1"/>
    </row>
    <row r="154" spans="1:17" ht="43" customHeight="1">
      <c r="A154" s="1"/>
      <c r="B154" s="5"/>
      <c r="C154" s="5"/>
      <c r="D154" s="5"/>
      <c r="E154" s="5"/>
      <c r="F154" s="5"/>
      <c r="G154" s="5"/>
      <c r="H154" s="5"/>
      <c r="I154" s="5"/>
      <c r="J154" s="5"/>
      <c r="K154" s="12"/>
      <c r="L154" s="5"/>
      <c r="M154" s="9" t="str">
        <f>IF(COUNTA(B154:L154,O154)=0,"",IF(OR(L154="Complete",L154="Not required"),"Closed",IF(K154="","No due date",IF(NOT(ISNUMBER(K154)),"Check date",IF(K154&lt;Summary!$K$5,"Overdue",IF(K154=Summary!$K$5,"Due today",IF(K154&lt;=Summary!$K$5+7,"Due in 7 days","On track")))))))</f>
        <v/>
      </c>
      <c r="N154" s="9" t="str">
        <f t="shared" si="4"/>
        <v/>
      </c>
      <c r="O154" s="5"/>
      <c r="P154" s="10" t="str">
        <f>IF(C154="","",IF(COUNTIFS($C$9:C154,C154)=1,1,0))</f>
        <v/>
      </c>
      <c r="Q154" s="1"/>
    </row>
    <row r="155" spans="1:17" ht="43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11"/>
      <c r="L155" s="4"/>
      <c r="M155" s="9" t="str">
        <f>IF(COUNTA(B155:L155,O155)=0,"",IF(OR(L155="Complete",L155="Not required"),"Closed",IF(K155="","No due date",IF(NOT(ISNUMBER(K155)),"Check date",IF(K155&lt;Summary!$K$5,"Overdue",IF(K155=Summary!$K$5,"Due today",IF(K155&lt;=Summary!$K$5+7,"Due in 7 days","On track")))))))</f>
        <v/>
      </c>
      <c r="N155" s="9" t="str">
        <f t="shared" si="4"/>
        <v/>
      </c>
      <c r="O155" s="4"/>
      <c r="P155" s="10" t="str">
        <f>IF(C155="","",IF(COUNTIFS($C$9:C155,C155)=1,1,0))</f>
        <v/>
      </c>
      <c r="Q155" s="1"/>
    </row>
    <row r="156" spans="1:17" ht="43" customHeight="1">
      <c r="A156" s="1"/>
      <c r="B156" s="5"/>
      <c r="C156" s="5"/>
      <c r="D156" s="5"/>
      <c r="E156" s="5"/>
      <c r="F156" s="5"/>
      <c r="G156" s="5"/>
      <c r="H156" s="5"/>
      <c r="I156" s="5"/>
      <c r="J156" s="5"/>
      <c r="K156" s="12"/>
      <c r="L156" s="5"/>
      <c r="M156" s="9" t="str">
        <f>IF(COUNTA(B156:L156,O156)=0,"",IF(OR(L156="Complete",L156="Not required"),"Closed",IF(K156="","No due date",IF(NOT(ISNUMBER(K156)),"Check date",IF(K156&lt;Summary!$K$5,"Overdue",IF(K156=Summary!$K$5,"Due today",IF(K156&lt;=Summary!$K$5+7,"Due in 7 days","On track")))))))</f>
        <v/>
      </c>
      <c r="N156" s="9" t="str">
        <f t="shared" si="4"/>
        <v/>
      </c>
      <c r="O156" s="5"/>
      <c r="P156" s="10" t="str">
        <f>IF(C156="","",IF(COUNTIFS($C$9:C156,C156)=1,1,0))</f>
        <v/>
      </c>
      <c r="Q156" s="1"/>
    </row>
    <row r="157" spans="1:17" ht="43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11"/>
      <c r="L157" s="4"/>
      <c r="M157" s="9" t="str">
        <f>IF(COUNTA(B157:L157,O157)=0,"",IF(OR(L157="Complete",L157="Not required"),"Closed",IF(K157="","No due date",IF(NOT(ISNUMBER(K157)),"Check date",IF(K157&lt;Summary!$K$5,"Overdue",IF(K157=Summary!$K$5,"Due today",IF(K157&lt;=Summary!$K$5+7,"Due in 7 days","On track")))))))</f>
        <v/>
      </c>
      <c r="N157" s="9" t="str">
        <f t="shared" si="4"/>
        <v/>
      </c>
      <c r="O157" s="4"/>
      <c r="P157" s="10" t="str">
        <f>IF(C157="","",IF(COUNTIFS($C$9:C157,C157)=1,1,0))</f>
        <v/>
      </c>
      <c r="Q157" s="1"/>
    </row>
    <row r="158" spans="1:17" ht="43" customHeight="1">
      <c r="A158" s="1"/>
      <c r="B158" s="5"/>
      <c r="C158" s="5"/>
      <c r="D158" s="5"/>
      <c r="E158" s="5"/>
      <c r="F158" s="5"/>
      <c r="G158" s="5"/>
      <c r="H158" s="5"/>
      <c r="I158" s="5"/>
      <c r="J158" s="5"/>
      <c r="K158" s="12"/>
      <c r="L158" s="5"/>
      <c r="M158" s="9" t="str">
        <f>IF(COUNTA(B158:L158,O158)=0,"",IF(OR(L158="Complete",L158="Not required"),"Closed",IF(K158="","No due date",IF(NOT(ISNUMBER(K158)),"Check date",IF(K158&lt;Summary!$K$5,"Overdue",IF(K158=Summary!$K$5,"Due today",IF(K158&lt;=Summary!$K$5+7,"Due in 7 days","On track")))))))</f>
        <v/>
      </c>
      <c r="N158" s="9" t="str">
        <f t="shared" si="4"/>
        <v/>
      </c>
      <c r="O158" s="5"/>
      <c r="P158" s="10" t="str">
        <f>IF(C158="","",IF(COUNTIFS($C$9:C158,C158)=1,1,0))</f>
        <v/>
      </c>
      <c r="Q158" s="1"/>
    </row>
    <row r="159" spans="1:17" ht="43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11"/>
      <c r="L159" s="4"/>
      <c r="M159" s="9" t="str">
        <f>IF(COUNTA(B159:L159,O159)=0,"",IF(OR(L159="Complete",L159="Not required"),"Closed",IF(K159="","No due date",IF(NOT(ISNUMBER(K159)),"Check date",IF(K159&lt;Summary!$K$5,"Overdue",IF(K159=Summary!$K$5,"Due today",IF(K159&lt;=Summary!$K$5+7,"Due in 7 days","On track")))))))</f>
        <v/>
      </c>
      <c r="N159" s="9" t="str">
        <f t="shared" si="4"/>
        <v/>
      </c>
      <c r="O159" s="4"/>
      <c r="P159" s="10" t="str">
        <f>IF(C159="","",IF(COUNTIFS($C$9:C159,C159)=1,1,0))</f>
        <v/>
      </c>
      <c r="Q159" s="1"/>
    </row>
    <row r="160" spans="1:17" ht="43" customHeight="1">
      <c r="A160" s="1"/>
      <c r="B160" s="5"/>
      <c r="C160" s="5"/>
      <c r="D160" s="5"/>
      <c r="E160" s="5"/>
      <c r="F160" s="5"/>
      <c r="G160" s="5"/>
      <c r="H160" s="5"/>
      <c r="I160" s="5"/>
      <c r="J160" s="5"/>
      <c r="K160" s="12"/>
      <c r="L160" s="5"/>
      <c r="M160" s="9" t="str">
        <f>IF(COUNTA(B160:L160,O160)=0,"",IF(OR(L160="Complete",L160="Not required"),"Closed",IF(K160="","No due date",IF(NOT(ISNUMBER(K160)),"Check date",IF(K160&lt;Summary!$K$5,"Overdue",IF(K160=Summary!$K$5,"Due today",IF(K160&lt;=Summary!$K$5+7,"Due in 7 days","On track")))))))</f>
        <v/>
      </c>
      <c r="N160" s="9" t="str">
        <f t="shared" si="4"/>
        <v/>
      </c>
      <c r="O160" s="5"/>
      <c r="P160" s="10" t="str">
        <f>IF(C160="","",IF(COUNTIFS($C$9:C160,C160)=1,1,0))</f>
        <v/>
      </c>
      <c r="Q160" s="1"/>
    </row>
    <row r="161" spans="1:17" ht="43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11"/>
      <c r="L161" s="4"/>
      <c r="M161" s="9" t="str">
        <f>IF(COUNTA(B161:L161,O161)=0,"",IF(OR(L161="Complete",L161="Not required"),"Closed",IF(K161="","No due date",IF(NOT(ISNUMBER(K161)),"Check date",IF(K161&lt;Summary!$K$5,"Overdue",IF(K161=Summary!$K$5,"Due today",IF(K161&lt;=Summary!$K$5+7,"Due in 7 days","On track")))))))</f>
        <v/>
      </c>
      <c r="N161" s="9" t="str">
        <f t="shared" si="4"/>
        <v/>
      </c>
      <c r="O161" s="4"/>
      <c r="P161" s="10" t="str">
        <f>IF(C161="","",IF(COUNTIFS($C$9:C161,C161)=1,1,0))</f>
        <v/>
      </c>
      <c r="Q161" s="1"/>
    </row>
    <row r="162" spans="1:17" ht="43" customHeight="1">
      <c r="A162" s="1"/>
      <c r="B162" s="5"/>
      <c r="C162" s="5"/>
      <c r="D162" s="5"/>
      <c r="E162" s="5"/>
      <c r="F162" s="5"/>
      <c r="G162" s="5"/>
      <c r="H162" s="5"/>
      <c r="I162" s="5"/>
      <c r="J162" s="5"/>
      <c r="K162" s="12"/>
      <c r="L162" s="5"/>
      <c r="M162" s="9" t="str">
        <f>IF(COUNTA(B162:L162,O162)=0,"",IF(OR(L162="Complete",L162="Not required"),"Closed",IF(K162="","No due date",IF(NOT(ISNUMBER(K162)),"Check date",IF(K162&lt;Summary!$K$5,"Overdue",IF(K162=Summary!$K$5,"Due today",IF(K162&lt;=Summary!$K$5+7,"Due in 7 days","On track")))))))</f>
        <v/>
      </c>
      <c r="N162" s="9" t="str">
        <f t="shared" si="4"/>
        <v/>
      </c>
      <c r="O162" s="5"/>
      <c r="P162" s="10" t="str">
        <f>IF(C162="","",IF(COUNTIFS($C$9:C162,C162)=1,1,0))</f>
        <v/>
      </c>
      <c r="Q162" s="1"/>
    </row>
    <row r="163" spans="1:17" ht="43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11"/>
      <c r="L163" s="4"/>
      <c r="M163" s="9" t="str">
        <f>IF(COUNTA(B163:L163,O163)=0,"",IF(OR(L163="Complete",L163="Not required"),"Closed",IF(K163="","No due date",IF(NOT(ISNUMBER(K163)),"Check date",IF(K163&lt;Summary!$K$5,"Overdue",IF(K163=Summary!$K$5,"Due today",IF(K163&lt;=Summary!$K$5+7,"Due in 7 days","On track")))))))</f>
        <v/>
      </c>
      <c r="N163" s="9" t="str">
        <f t="shared" si="4"/>
        <v/>
      </c>
      <c r="O163" s="4"/>
      <c r="P163" s="10" t="str">
        <f>IF(C163="","",IF(COUNTIFS($C$9:C163,C163)=1,1,0))</f>
        <v/>
      </c>
      <c r="Q163" s="1"/>
    </row>
    <row r="164" spans="1:17" ht="43" customHeight="1">
      <c r="A164" s="1"/>
      <c r="B164" s="5"/>
      <c r="C164" s="5"/>
      <c r="D164" s="5"/>
      <c r="E164" s="5"/>
      <c r="F164" s="5"/>
      <c r="G164" s="5"/>
      <c r="H164" s="5"/>
      <c r="I164" s="5"/>
      <c r="J164" s="5"/>
      <c r="K164" s="12"/>
      <c r="L164" s="5"/>
      <c r="M164" s="9" t="str">
        <f>IF(COUNTA(B164:L164,O164)=0,"",IF(OR(L164="Complete",L164="Not required"),"Closed",IF(K164="","No due date",IF(NOT(ISNUMBER(K164)),"Check date",IF(K164&lt;Summary!$K$5,"Overdue",IF(K164=Summary!$K$5,"Due today",IF(K164&lt;=Summary!$K$5+7,"Due in 7 days","On track")))))))</f>
        <v/>
      </c>
      <c r="N164" s="9" t="str">
        <f t="shared" si="4"/>
        <v/>
      </c>
      <c r="O164" s="5"/>
      <c r="P164" s="10" t="str">
        <f>IF(C164="","",IF(COUNTIFS($C$9:C164,C164)=1,1,0))</f>
        <v/>
      </c>
      <c r="Q164" s="1"/>
    </row>
    <row r="165" spans="1:17" ht="43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11"/>
      <c r="L165" s="4"/>
      <c r="M165" s="9" t="str">
        <f>IF(COUNTA(B165:L165,O165)=0,"",IF(OR(L165="Complete",L165="Not required"),"Closed",IF(K165="","No due date",IF(NOT(ISNUMBER(K165)),"Check date",IF(K165&lt;Summary!$K$5,"Overdue",IF(K165=Summary!$K$5,"Due today",IF(K165&lt;=Summary!$K$5+7,"Due in 7 days","On track")))))))</f>
        <v/>
      </c>
      <c r="N165" s="9" t="str">
        <f t="shared" si="4"/>
        <v/>
      </c>
      <c r="O165" s="4"/>
      <c r="P165" s="10" t="str">
        <f>IF(C165="","",IF(COUNTIFS($C$9:C165,C165)=1,1,0))</f>
        <v/>
      </c>
      <c r="Q165" s="1"/>
    </row>
    <row r="166" spans="1:17" ht="43" customHeight="1">
      <c r="A166" s="1"/>
      <c r="B166" s="5"/>
      <c r="C166" s="5"/>
      <c r="D166" s="5"/>
      <c r="E166" s="5"/>
      <c r="F166" s="5"/>
      <c r="G166" s="5"/>
      <c r="H166" s="5"/>
      <c r="I166" s="5"/>
      <c r="J166" s="5"/>
      <c r="K166" s="12"/>
      <c r="L166" s="5"/>
      <c r="M166" s="9" t="str">
        <f>IF(COUNTA(B166:L166,O166)=0,"",IF(OR(L166="Complete",L166="Not required"),"Closed",IF(K166="","No due date",IF(NOT(ISNUMBER(K166)),"Check date",IF(K166&lt;Summary!$K$5,"Overdue",IF(K166=Summary!$K$5,"Due today",IF(K166&lt;=Summary!$K$5+7,"Due in 7 days","On track")))))))</f>
        <v/>
      </c>
      <c r="N166" s="9" t="str">
        <f t="shared" si="4"/>
        <v/>
      </c>
      <c r="O166" s="5"/>
      <c r="P166" s="10" t="str">
        <f>IF(C166="","",IF(COUNTIFS($C$9:C166,C166)=1,1,0))</f>
        <v/>
      </c>
      <c r="Q166" s="1"/>
    </row>
    <row r="167" spans="1:17" ht="43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11"/>
      <c r="L167" s="4"/>
      <c r="M167" s="9" t="str">
        <f>IF(COUNTA(B167:L167,O167)=0,"",IF(OR(L167="Complete",L167="Not required"),"Closed",IF(K167="","No due date",IF(NOT(ISNUMBER(K167)),"Check date",IF(K167&lt;Summary!$K$5,"Overdue",IF(K167=Summary!$K$5,"Due today",IF(K167&lt;=Summary!$K$5+7,"Due in 7 days","On track")))))))</f>
        <v/>
      </c>
      <c r="N167" s="9" t="str">
        <f t="shared" si="4"/>
        <v/>
      </c>
      <c r="O167" s="4"/>
      <c r="P167" s="10" t="str">
        <f>IF(C167="","",IF(COUNTIFS($C$9:C167,C167)=1,1,0))</f>
        <v/>
      </c>
      <c r="Q167" s="1"/>
    </row>
    <row r="168" spans="1:17" ht="43" customHeight="1">
      <c r="A168" s="1"/>
      <c r="B168" s="5"/>
      <c r="C168" s="5"/>
      <c r="D168" s="5"/>
      <c r="E168" s="5"/>
      <c r="F168" s="5"/>
      <c r="G168" s="5"/>
      <c r="H168" s="5"/>
      <c r="I168" s="5"/>
      <c r="J168" s="5"/>
      <c r="K168" s="12"/>
      <c r="L168" s="5"/>
      <c r="M168" s="9" t="str">
        <f>IF(COUNTA(B168:L168,O168)=0,"",IF(OR(L168="Complete",L168="Not required"),"Closed",IF(K168="","No due date",IF(NOT(ISNUMBER(K168)),"Check date",IF(K168&lt;Summary!$K$5,"Overdue",IF(K168=Summary!$K$5,"Due today",IF(K168&lt;=Summary!$K$5+7,"Due in 7 days","On track")))))))</f>
        <v/>
      </c>
      <c r="N168" s="9" t="str">
        <f t="shared" si="4"/>
        <v/>
      </c>
      <c r="O168" s="5"/>
      <c r="P168" s="10" t="str">
        <f>IF(C168="","",IF(COUNTIFS($C$9:C168,C168)=1,1,0))</f>
        <v/>
      </c>
      <c r="Q168" s="1"/>
    </row>
    <row r="169" spans="1:17" ht="43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11"/>
      <c r="L169" s="4"/>
      <c r="M169" s="9" t="str">
        <f>IF(COUNTA(B169:L169,O169)=0,"",IF(OR(L169="Complete",L169="Not required"),"Closed",IF(K169="","No due date",IF(NOT(ISNUMBER(K169)),"Check date",IF(K169&lt;Summary!$K$5,"Overdue",IF(K169=Summary!$K$5,"Due today",IF(K169&lt;=Summary!$K$5+7,"Due in 7 days","On track")))))))</f>
        <v/>
      </c>
      <c r="N169" s="9" t="str">
        <f t="shared" ref="N169:N200" si="5">IF(COUNTA(B169:L169,O169)=0,"",IF(B169="","ID; ",IF(COUNTIFS($B$9:$B$208,B169)&gt;1,"Duplicate ID; ",""))&amp;IF(C169="","Team; ","")&amp;IF(F169="","Change; ","")&amp;IF(G169="","Impact; ","")&amp;IF(L169="","Status; ","")&amp;IF(AND(L169&lt;&gt;"Not required",I169=""),"Action; ","")&amp;IF(AND(L169&lt;&gt;"Not required",J169=""),"Owner; ","")&amp;IF(AND(L169&lt;&gt;"Not required",K169=""),"Due date; ","")&amp;IF(AND(OR(L169="Complete",L169="Not required"),O169=""),"Evidence or reason; ",""))</f>
        <v/>
      </c>
      <c r="O169" s="4"/>
      <c r="P169" s="10" t="str">
        <f>IF(C169="","",IF(COUNTIFS($C$9:C169,C169)=1,1,0))</f>
        <v/>
      </c>
      <c r="Q169" s="1"/>
    </row>
    <row r="170" spans="1:17" ht="43" customHeight="1">
      <c r="A170" s="1"/>
      <c r="B170" s="5"/>
      <c r="C170" s="5"/>
      <c r="D170" s="5"/>
      <c r="E170" s="5"/>
      <c r="F170" s="5"/>
      <c r="G170" s="5"/>
      <c r="H170" s="5"/>
      <c r="I170" s="5"/>
      <c r="J170" s="5"/>
      <c r="K170" s="12"/>
      <c r="L170" s="5"/>
      <c r="M170" s="9" t="str">
        <f>IF(COUNTA(B170:L170,O170)=0,"",IF(OR(L170="Complete",L170="Not required"),"Closed",IF(K170="","No due date",IF(NOT(ISNUMBER(K170)),"Check date",IF(K170&lt;Summary!$K$5,"Overdue",IF(K170=Summary!$K$5,"Due today",IF(K170&lt;=Summary!$K$5+7,"Due in 7 days","On track")))))))</f>
        <v/>
      </c>
      <c r="N170" s="9" t="str">
        <f t="shared" si="5"/>
        <v/>
      </c>
      <c r="O170" s="5"/>
      <c r="P170" s="10" t="str">
        <f>IF(C170="","",IF(COUNTIFS($C$9:C170,C170)=1,1,0))</f>
        <v/>
      </c>
      <c r="Q170" s="1"/>
    </row>
    <row r="171" spans="1:17" ht="43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11"/>
      <c r="L171" s="4"/>
      <c r="M171" s="9" t="str">
        <f>IF(COUNTA(B171:L171,O171)=0,"",IF(OR(L171="Complete",L171="Not required"),"Closed",IF(K171="","No due date",IF(NOT(ISNUMBER(K171)),"Check date",IF(K171&lt;Summary!$K$5,"Overdue",IF(K171=Summary!$K$5,"Due today",IF(K171&lt;=Summary!$K$5+7,"Due in 7 days","On track")))))))</f>
        <v/>
      </c>
      <c r="N171" s="9" t="str">
        <f t="shared" si="5"/>
        <v/>
      </c>
      <c r="O171" s="4"/>
      <c r="P171" s="10" t="str">
        <f>IF(C171="","",IF(COUNTIFS($C$9:C171,C171)=1,1,0))</f>
        <v/>
      </c>
      <c r="Q171" s="1"/>
    </row>
    <row r="172" spans="1:17" ht="43" customHeight="1">
      <c r="A172" s="1"/>
      <c r="B172" s="5"/>
      <c r="C172" s="5"/>
      <c r="D172" s="5"/>
      <c r="E172" s="5"/>
      <c r="F172" s="5"/>
      <c r="G172" s="5"/>
      <c r="H172" s="5"/>
      <c r="I172" s="5"/>
      <c r="J172" s="5"/>
      <c r="K172" s="12"/>
      <c r="L172" s="5"/>
      <c r="M172" s="9" t="str">
        <f>IF(COUNTA(B172:L172,O172)=0,"",IF(OR(L172="Complete",L172="Not required"),"Closed",IF(K172="","No due date",IF(NOT(ISNUMBER(K172)),"Check date",IF(K172&lt;Summary!$K$5,"Overdue",IF(K172=Summary!$K$5,"Due today",IF(K172&lt;=Summary!$K$5+7,"Due in 7 days","On track")))))))</f>
        <v/>
      </c>
      <c r="N172" s="9" t="str">
        <f t="shared" si="5"/>
        <v/>
      </c>
      <c r="O172" s="5"/>
      <c r="P172" s="10" t="str">
        <f>IF(C172="","",IF(COUNTIFS($C$9:C172,C172)=1,1,0))</f>
        <v/>
      </c>
      <c r="Q172" s="1"/>
    </row>
    <row r="173" spans="1:17" ht="43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11"/>
      <c r="L173" s="4"/>
      <c r="M173" s="9" t="str">
        <f>IF(COUNTA(B173:L173,O173)=0,"",IF(OR(L173="Complete",L173="Not required"),"Closed",IF(K173="","No due date",IF(NOT(ISNUMBER(K173)),"Check date",IF(K173&lt;Summary!$K$5,"Overdue",IF(K173=Summary!$K$5,"Due today",IF(K173&lt;=Summary!$K$5+7,"Due in 7 days","On track")))))))</f>
        <v/>
      </c>
      <c r="N173" s="9" t="str">
        <f t="shared" si="5"/>
        <v/>
      </c>
      <c r="O173" s="4"/>
      <c r="P173" s="10" t="str">
        <f>IF(C173="","",IF(COUNTIFS($C$9:C173,C173)=1,1,0))</f>
        <v/>
      </c>
      <c r="Q173" s="1"/>
    </row>
    <row r="174" spans="1:17" ht="43" customHeight="1">
      <c r="A174" s="1"/>
      <c r="B174" s="5"/>
      <c r="C174" s="5"/>
      <c r="D174" s="5"/>
      <c r="E174" s="5"/>
      <c r="F174" s="5"/>
      <c r="G174" s="5"/>
      <c r="H174" s="5"/>
      <c r="I174" s="5"/>
      <c r="J174" s="5"/>
      <c r="K174" s="12"/>
      <c r="L174" s="5"/>
      <c r="M174" s="9" t="str">
        <f>IF(COUNTA(B174:L174,O174)=0,"",IF(OR(L174="Complete",L174="Not required"),"Closed",IF(K174="","No due date",IF(NOT(ISNUMBER(K174)),"Check date",IF(K174&lt;Summary!$K$5,"Overdue",IF(K174=Summary!$K$5,"Due today",IF(K174&lt;=Summary!$K$5+7,"Due in 7 days","On track")))))))</f>
        <v/>
      </c>
      <c r="N174" s="9" t="str">
        <f t="shared" si="5"/>
        <v/>
      </c>
      <c r="O174" s="5"/>
      <c r="P174" s="10" t="str">
        <f>IF(C174="","",IF(COUNTIFS($C$9:C174,C174)=1,1,0))</f>
        <v/>
      </c>
      <c r="Q174" s="1"/>
    </row>
    <row r="175" spans="1:17" ht="43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11"/>
      <c r="L175" s="4"/>
      <c r="M175" s="9" t="str">
        <f>IF(COUNTA(B175:L175,O175)=0,"",IF(OR(L175="Complete",L175="Not required"),"Closed",IF(K175="","No due date",IF(NOT(ISNUMBER(K175)),"Check date",IF(K175&lt;Summary!$K$5,"Overdue",IF(K175=Summary!$K$5,"Due today",IF(K175&lt;=Summary!$K$5+7,"Due in 7 days","On track")))))))</f>
        <v/>
      </c>
      <c r="N175" s="9" t="str">
        <f t="shared" si="5"/>
        <v/>
      </c>
      <c r="O175" s="4"/>
      <c r="P175" s="10" t="str">
        <f>IF(C175="","",IF(COUNTIFS($C$9:C175,C175)=1,1,0))</f>
        <v/>
      </c>
      <c r="Q175" s="1"/>
    </row>
    <row r="176" spans="1:17" ht="43" customHeight="1">
      <c r="A176" s="1"/>
      <c r="B176" s="5"/>
      <c r="C176" s="5"/>
      <c r="D176" s="5"/>
      <c r="E176" s="5"/>
      <c r="F176" s="5"/>
      <c r="G176" s="5"/>
      <c r="H176" s="5"/>
      <c r="I176" s="5"/>
      <c r="J176" s="5"/>
      <c r="K176" s="12"/>
      <c r="L176" s="5"/>
      <c r="M176" s="9" t="str">
        <f>IF(COUNTA(B176:L176,O176)=0,"",IF(OR(L176="Complete",L176="Not required"),"Closed",IF(K176="","No due date",IF(NOT(ISNUMBER(K176)),"Check date",IF(K176&lt;Summary!$K$5,"Overdue",IF(K176=Summary!$K$5,"Due today",IF(K176&lt;=Summary!$K$5+7,"Due in 7 days","On track")))))))</f>
        <v/>
      </c>
      <c r="N176" s="9" t="str">
        <f t="shared" si="5"/>
        <v/>
      </c>
      <c r="O176" s="5"/>
      <c r="P176" s="10" t="str">
        <f>IF(C176="","",IF(COUNTIFS($C$9:C176,C176)=1,1,0))</f>
        <v/>
      </c>
      <c r="Q176" s="1"/>
    </row>
    <row r="177" spans="1:17" ht="43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11"/>
      <c r="L177" s="4"/>
      <c r="M177" s="9" t="str">
        <f>IF(COUNTA(B177:L177,O177)=0,"",IF(OR(L177="Complete",L177="Not required"),"Closed",IF(K177="","No due date",IF(NOT(ISNUMBER(K177)),"Check date",IF(K177&lt;Summary!$K$5,"Overdue",IF(K177=Summary!$K$5,"Due today",IF(K177&lt;=Summary!$K$5+7,"Due in 7 days","On track")))))))</f>
        <v/>
      </c>
      <c r="N177" s="9" t="str">
        <f t="shared" si="5"/>
        <v/>
      </c>
      <c r="O177" s="4"/>
      <c r="P177" s="10" t="str">
        <f>IF(C177="","",IF(COUNTIFS($C$9:C177,C177)=1,1,0))</f>
        <v/>
      </c>
      <c r="Q177" s="1"/>
    </row>
    <row r="178" spans="1:17" ht="43" customHeight="1">
      <c r="A178" s="1"/>
      <c r="B178" s="5"/>
      <c r="C178" s="5"/>
      <c r="D178" s="5"/>
      <c r="E178" s="5"/>
      <c r="F178" s="5"/>
      <c r="G178" s="5"/>
      <c r="H178" s="5"/>
      <c r="I178" s="5"/>
      <c r="J178" s="5"/>
      <c r="K178" s="12"/>
      <c r="L178" s="5"/>
      <c r="M178" s="9" t="str">
        <f>IF(COUNTA(B178:L178,O178)=0,"",IF(OR(L178="Complete",L178="Not required"),"Closed",IF(K178="","No due date",IF(NOT(ISNUMBER(K178)),"Check date",IF(K178&lt;Summary!$K$5,"Overdue",IF(K178=Summary!$K$5,"Due today",IF(K178&lt;=Summary!$K$5+7,"Due in 7 days","On track")))))))</f>
        <v/>
      </c>
      <c r="N178" s="9" t="str">
        <f t="shared" si="5"/>
        <v/>
      </c>
      <c r="O178" s="5"/>
      <c r="P178" s="10" t="str">
        <f>IF(C178="","",IF(COUNTIFS($C$9:C178,C178)=1,1,0))</f>
        <v/>
      </c>
      <c r="Q178" s="1"/>
    </row>
    <row r="179" spans="1:17" ht="43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11"/>
      <c r="L179" s="4"/>
      <c r="M179" s="9" t="str">
        <f>IF(COUNTA(B179:L179,O179)=0,"",IF(OR(L179="Complete",L179="Not required"),"Closed",IF(K179="","No due date",IF(NOT(ISNUMBER(K179)),"Check date",IF(K179&lt;Summary!$K$5,"Overdue",IF(K179=Summary!$K$5,"Due today",IF(K179&lt;=Summary!$K$5+7,"Due in 7 days","On track")))))))</f>
        <v/>
      </c>
      <c r="N179" s="9" t="str">
        <f t="shared" si="5"/>
        <v/>
      </c>
      <c r="O179" s="4"/>
      <c r="P179" s="10" t="str">
        <f>IF(C179="","",IF(COUNTIFS($C$9:C179,C179)=1,1,0))</f>
        <v/>
      </c>
      <c r="Q179" s="1"/>
    </row>
    <row r="180" spans="1:17" ht="43" customHeight="1">
      <c r="A180" s="1"/>
      <c r="B180" s="5"/>
      <c r="C180" s="5"/>
      <c r="D180" s="5"/>
      <c r="E180" s="5"/>
      <c r="F180" s="5"/>
      <c r="G180" s="5"/>
      <c r="H180" s="5"/>
      <c r="I180" s="5"/>
      <c r="J180" s="5"/>
      <c r="K180" s="12"/>
      <c r="L180" s="5"/>
      <c r="M180" s="9" t="str">
        <f>IF(COUNTA(B180:L180,O180)=0,"",IF(OR(L180="Complete",L180="Not required"),"Closed",IF(K180="","No due date",IF(NOT(ISNUMBER(K180)),"Check date",IF(K180&lt;Summary!$K$5,"Overdue",IF(K180=Summary!$K$5,"Due today",IF(K180&lt;=Summary!$K$5+7,"Due in 7 days","On track")))))))</f>
        <v/>
      </c>
      <c r="N180" s="9" t="str">
        <f t="shared" si="5"/>
        <v/>
      </c>
      <c r="O180" s="5"/>
      <c r="P180" s="10" t="str">
        <f>IF(C180="","",IF(COUNTIFS($C$9:C180,C180)=1,1,0))</f>
        <v/>
      </c>
      <c r="Q180" s="1"/>
    </row>
    <row r="181" spans="1:17" ht="43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11"/>
      <c r="L181" s="4"/>
      <c r="M181" s="9" t="str">
        <f>IF(COUNTA(B181:L181,O181)=0,"",IF(OR(L181="Complete",L181="Not required"),"Closed",IF(K181="","No due date",IF(NOT(ISNUMBER(K181)),"Check date",IF(K181&lt;Summary!$K$5,"Overdue",IF(K181=Summary!$K$5,"Due today",IF(K181&lt;=Summary!$K$5+7,"Due in 7 days","On track")))))))</f>
        <v/>
      </c>
      <c r="N181" s="9" t="str">
        <f t="shared" si="5"/>
        <v/>
      </c>
      <c r="O181" s="4"/>
      <c r="P181" s="10" t="str">
        <f>IF(C181="","",IF(COUNTIFS($C$9:C181,C181)=1,1,0))</f>
        <v/>
      </c>
      <c r="Q181" s="1"/>
    </row>
    <row r="182" spans="1:17" ht="43" customHeight="1">
      <c r="A182" s="1"/>
      <c r="B182" s="5"/>
      <c r="C182" s="5"/>
      <c r="D182" s="5"/>
      <c r="E182" s="5"/>
      <c r="F182" s="5"/>
      <c r="G182" s="5"/>
      <c r="H182" s="5"/>
      <c r="I182" s="5"/>
      <c r="J182" s="5"/>
      <c r="K182" s="12"/>
      <c r="L182" s="5"/>
      <c r="M182" s="9" t="str">
        <f>IF(COUNTA(B182:L182,O182)=0,"",IF(OR(L182="Complete",L182="Not required"),"Closed",IF(K182="","No due date",IF(NOT(ISNUMBER(K182)),"Check date",IF(K182&lt;Summary!$K$5,"Overdue",IF(K182=Summary!$K$5,"Due today",IF(K182&lt;=Summary!$K$5+7,"Due in 7 days","On track")))))))</f>
        <v/>
      </c>
      <c r="N182" s="9" t="str">
        <f t="shared" si="5"/>
        <v/>
      </c>
      <c r="O182" s="5"/>
      <c r="P182" s="10" t="str">
        <f>IF(C182="","",IF(COUNTIFS($C$9:C182,C182)=1,1,0))</f>
        <v/>
      </c>
      <c r="Q182" s="1"/>
    </row>
    <row r="183" spans="1:17" ht="43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11"/>
      <c r="L183" s="4"/>
      <c r="M183" s="9" t="str">
        <f>IF(COUNTA(B183:L183,O183)=0,"",IF(OR(L183="Complete",L183="Not required"),"Closed",IF(K183="","No due date",IF(NOT(ISNUMBER(K183)),"Check date",IF(K183&lt;Summary!$K$5,"Overdue",IF(K183=Summary!$K$5,"Due today",IF(K183&lt;=Summary!$K$5+7,"Due in 7 days","On track")))))))</f>
        <v/>
      </c>
      <c r="N183" s="9" t="str">
        <f t="shared" si="5"/>
        <v/>
      </c>
      <c r="O183" s="4"/>
      <c r="P183" s="10" t="str">
        <f>IF(C183="","",IF(COUNTIFS($C$9:C183,C183)=1,1,0))</f>
        <v/>
      </c>
      <c r="Q183" s="1"/>
    </row>
    <row r="184" spans="1:17" ht="43" customHeight="1">
      <c r="A184" s="1"/>
      <c r="B184" s="5"/>
      <c r="C184" s="5"/>
      <c r="D184" s="5"/>
      <c r="E184" s="5"/>
      <c r="F184" s="5"/>
      <c r="G184" s="5"/>
      <c r="H184" s="5"/>
      <c r="I184" s="5"/>
      <c r="J184" s="5"/>
      <c r="K184" s="12"/>
      <c r="L184" s="5"/>
      <c r="M184" s="9" t="str">
        <f>IF(COUNTA(B184:L184,O184)=0,"",IF(OR(L184="Complete",L184="Not required"),"Closed",IF(K184="","No due date",IF(NOT(ISNUMBER(K184)),"Check date",IF(K184&lt;Summary!$K$5,"Overdue",IF(K184=Summary!$K$5,"Due today",IF(K184&lt;=Summary!$K$5+7,"Due in 7 days","On track")))))))</f>
        <v/>
      </c>
      <c r="N184" s="9" t="str">
        <f t="shared" si="5"/>
        <v/>
      </c>
      <c r="O184" s="5"/>
      <c r="P184" s="10" t="str">
        <f>IF(C184="","",IF(COUNTIFS($C$9:C184,C184)=1,1,0))</f>
        <v/>
      </c>
      <c r="Q184" s="1"/>
    </row>
    <row r="185" spans="1:17" ht="43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11"/>
      <c r="L185" s="4"/>
      <c r="M185" s="9" t="str">
        <f>IF(COUNTA(B185:L185,O185)=0,"",IF(OR(L185="Complete",L185="Not required"),"Closed",IF(K185="","No due date",IF(NOT(ISNUMBER(K185)),"Check date",IF(K185&lt;Summary!$K$5,"Overdue",IF(K185=Summary!$K$5,"Due today",IF(K185&lt;=Summary!$K$5+7,"Due in 7 days","On track")))))))</f>
        <v/>
      </c>
      <c r="N185" s="9" t="str">
        <f t="shared" si="5"/>
        <v/>
      </c>
      <c r="O185" s="4"/>
      <c r="P185" s="10" t="str">
        <f>IF(C185="","",IF(COUNTIFS($C$9:C185,C185)=1,1,0))</f>
        <v/>
      </c>
      <c r="Q185" s="1"/>
    </row>
    <row r="186" spans="1:17" ht="43" customHeight="1">
      <c r="A186" s="1"/>
      <c r="B186" s="5"/>
      <c r="C186" s="5"/>
      <c r="D186" s="5"/>
      <c r="E186" s="5"/>
      <c r="F186" s="5"/>
      <c r="G186" s="5"/>
      <c r="H186" s="5"/>
      <c r="I186" s="5"/>
      <c r="J186" s="5"/>
      <c r="K186" s="12"/>
      <c r="L186" s="5"/>
      <c r="M186" s="9" t="str">
        <f>IF(COUNTA(B186:L186,O186)=0,"",IF(OR(L186="Complete",L186="Not required"),"Closed",IF(K186="","No due date",IF(NOT(ISNUMBER(K186)),"Check date",IF(K186&lt;Summary!$K$5,"Overdue",IF(K186=Summary!$K$5,"Due today",IF(K186&lt;=Summary!$K$5+7,"Due in 7 days","On track")))))))</f>
        <v/>
      </c>
      <c r="N186" s="9" t="str">
        <f t="shared" si="5"/>
        <v/>
      </c>
      <c r="O186" s="5"/>
      <c r="P186" s="10" t="str">
        <f>IF(C186="","",IF(COUNTIFS($C$9:C186,C186)=1,1,0))</f>
        <v/>
      </c>
      <c r="Q186" s="1"/>
    </row>
    <row r="187" spans="1:17" ht="43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11"/>
      <c r="L187" s="4"/>
      <c r="M187" s="9" t="str">
        <f>IF(COUNTA(B187:L187,O187)=0,"",IF(OR(L187="Complete",L187="Not required"),"Closed",IF(K187="","No due date",IF(NOT(ISNUMBER(K187)),"Check date",IF(K187&lt;Summary!$K$5,"Overdue",IF(K187=Summary!$K$5,"Due today",IF(K187&lt;=Summary!$K$5+7,"Due in 7 days","On track")))))))</f>
        <v/>
      </c>
      <c r="N187" s="9" t="str">
        <f t="shared" si="5"/>
        <v/>
      </c>
      <c r="O187" s="4"/>
      <c r="P187" s="10" t="str">
        <f>IF(C187="","",IF(COUNTIFS($C$9:C187,C187)=1,1,0))</f>
        <v/>
      </c>
      <c r="Q187" s="1"/>
    </row>
    <row r="188" spans="1:17" ht="43" customHeight="1">
      <c r="A188" s="1"/>
      <c r="B188" s="5"/>
      <c r="C188" s="5"/>
      <c r="D188" s="5"/>
      <c r="E188" s="5"/>
      <c r="F188" s="5"/>
      <c r="G188" s="5"/>
      <c r="H188" s="5"/>
      <c r="I188" s="5"/>
      <c r="J188" s="5"/>
      <c r="K188" s="12"/>
      <c r="L188" s="5"/>
      <c r="M188" s="9" t="str">
        <f>IF(COUNTA(B188:L188,O188)=0,"",IF(OR(L188="Complete",L188="Not required"),"Closed",IF(K188="","No due date",IF(NOT(ISNUMBER(K188)),"Check date",IF(K188&lt;Summary!$K$5,"Overdue",IF(K188=Summary!$K$5,"Due today",IF(K188&lt;=Summary!$K$5+7,"Due in 7 days","On track")))))))</f>
        <v/>
      </c>
      <c r="N188" s="9" t="str">
        <f t="shared" si="5"/>
        <v/>
      </c>
      <c r="O188" s="5"/>
      <c r="P188" s="10" t="str">
        <f>IF(C188="","",IF(COUNTIFS($C$9:C188,C188)=1,1,0))</f>
        <v/>
      </c>
      <c r="Q188" s="1"/>
    </row>
    <row r="189" spans="1:17" ht="43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11"/>
      <c r="L189" s="4"/>
      <c r="M189" s="9" t="str">
        <f>IF(COUNTA(B189:L189,O189)=0,"",IF(OR(L189="Complete",L189="Not required"),"Closed",IF(K189="","No due date",IF(NOT(ISNUMBER(K189)),"Check date",IF(K189&lt;Summary!$K$5,"Overdue",IF(K189=Summary!$K$5,"Due today",IF(K189&lt;=Summary!$K$5+7,"Due in 7 days","On track")))))))</f>
        <v/>
      </c>
      <c r="N189" s="9" t="str">
        <f t="shared" si="5"/>
        <v/>
      </c>
      <c r="O189" s="4"/>
      <c r="P189" s="10" t="str">
        <f>IF(C189="","",IF(COUNTIFS($C$9:C189,C189)=1,1,0))</f>
        <v/>
      </c>
      <c r="Q189" s="1"/>
    </row>
    <row r="190" spans="1:17" ht="43" customHeight="1">
      <c r="A190" s="1"/>
      <c r="B190" s="5"/>
      <c r="C190" s="5"/>
      <c r="D190" s="5"/>
      <c r="E190" s="5"/>
      <c r="F190" s="5"/>
      <c r="G190" s="5"/>
      <c r="H190" s="5"/>
      <c r="I190" s="5"/>
      <c r="J190" s="5"/>
      <c r="K190" s="12"/>
      <c r="L190" s="5"/>
      <c r="M190" s="9" t="str">
        <f>IF(COUNTA(B190:L190,O190)=0,"",IF(OR(L190="Complete",L190="Not required"),"Closed",IF(K190="","No due date",IF(NOT(ISNUMBER(K190)),"Check date",IF(K190&lt;Summary!$K$5,"Overdue",IF(K190=Summary!$K$5,"Due today",IF(K190&lt;=Summary!$K$5+7,"Due in 7 days","On track")))))))</f>
        <v/>
      </c>
      <c r="N190" s="9" t="str">
        <f t="shared" si="5"/>
        <v/>
      </c>
      <c r="O190" s="5"/>
      <c r="P190" s="10" t="str">
        <f>IF(C190="","",IF(COUNTIFS($C$9:C190,C190)=1,1,0))</f>
        <v/>
      </c>
      <c r="Q190" s="1"/>
    </row>
    <row r="191" spans="1:17" ht="43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11"/>
      <c r="L191" s="4"/>
      <c r="M191" s="9" t="str">
        <f>IF(COUNTA(B191:L191,O191)=0,"",IF(OR(L191="Complete",L191="Not required"),"Closed",IF(K191="","No due date",IF(NOT(ISNUMBER(K191)),"Check date",IF(K191&lt;Summary!$K$5,"Overdue",IF(K191=Summary!$K$5,"Due today",IF(K191&lt;=Summary!$K$5+7,"Due in 7 days","On track")))))))</f>
        <v/>
      </c>
      <c r="N191" s="9" t="str">
        <f t="shared" si="5"/>
        <v/>
      </c>
      <c r="O191" s="4"/>
      <c r="P191" s="10" t="str">
        <f>IF(C191="","",IF(COUNTIFS($C$9:C191,C191)=1,1,0))</f>
        <v/>
      </c>
      <c r="Q191" s="1"/>
    </row>
    <row r="192" spans="1:17" ht="43" customHeight="1">
      <c r="A192" s="1"/>
      <c r="B192" s="5"/>
      <c r="C192" s="5"/>
      <c r="D192" s="5"/>
      <c r="E192" s="5"/>
      <c r="F192" s="5"/>
      <c r="G192" s="5"/>
      <c r="H192" s="5"/>
      <c r="I192" s="5"/>
      <c r="J192" s="5"/>
      <c r="K192" s="12"/>
      <c r="L192" s="5"/>
      <c r="M192" s="9" t="str">
        <f>IF(COUNTA(B192:L192,O192)=0,"",IF(OR(L192="Complete",L192="Not required"),"Closed",IF(K192="","No due date",IF(NOT(ISNUMBER(K192)),"Check date",IF(K192&lt;Summary!$K$5,"Overdue",IF(K192=Summary!$K$5,"Due today",IF(K192&lt;=Summary!$K$5+7,"Due in 7 days","On track")))))))</f>
        <v/>
      </c>
      <c r="N192" s="9" t="str">
        <f t="shared" si="5"/>
        <v/>
      </c>
      <c r="O192" s="5"/>
      <c r="P192" s="10" t="str">
        <f>IF(C192="","",IF(COUNTIFS($C$9:C192,C192)=1,1,0))</f>
        <v/>
      </c>
      <c r="Q192" s="1"/>
    </row>
    <row r="193" spans="1:17" ht="43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11"/>
      <c r="L193" s="4"/>
      <c r="M193" s="9" t="str">
        <f>IF(COUNTA(B193:L193,O193)=0,"",IF(OR(L193="Complete",L193="Not required"),"Closed",IF(K193="","No due date",IF(NOT(ISNUMBER(K193)),"Check date",IF(K193&lt;Summary!$K$5,"Overdue",IF(K193=Summary!$K$5,"Due today",IF(K193&lt;=Summary!$K$5+7,"Due in 7 days","On track")))))))</f>
        <v/>
      </c>
      <c r="N193" s="9" t="str">
        <f t="shared" si="5"/>
        <v/>
      </c>
      <c r="O193" s="4"/>
      <c r="P193" s="10" t="str">
        <f>IF(C193="","",IF(COUNTIFS($C$9:C193,C193)=1,1,0))</f>
        <v/>
      </c>
      <c r="Q193" s="1"/>
    </row>
    <row r="194" spans="1:17" ht="43" customHeight="1">
      <c r="A194" s="1"/>
      <c r="B194" s="5"/>
      <c r="C194" s="5"/>
      <c r="D194" s="5"/>
      <c r="E194" s="5"/>
      <c r="F194" s="5"/>
      <c r="G194" s="5"/>
      <c r="H194" s="5"/>
      <c r="I194" s="5"/>
      <c r="J194" s="5"/>
      <c r="K194" s="12"/>
      <c r="L194" s="5"/>
      <c r="M194" s="9" t="str">
        <f>IF(COUNTA(B194:L194,O194)=0,"",IF(OR(L194="Complete",L194="Not required"),"Closed",IF(K194="","No due date",IF(NOT(ISNUMBER(K194)),"Check date",IF(K194&lt;Summary!$K$5,"Overdue",IF(K194=Summary!$K$5,"Due today",IF(K194&lt;=Summary!$K$5+7,"Due in 7 days","On track")))))))</f>
        <v/>
      </c>
      <c r="N194" s="9" t="str">
        <f t="shared" si="5"/>
        <v/>
      </c>
      <c r="O194" s="5"/>
      <c r="P194" s="10" t="str">
        <f>IF(C194="","",IF(COUNTIFS($C$9:C194,C194)=1,1,0))</f>
        <v/>
      </c>
      <c r="Q194" s="1"/>
    </row>
    <row r="195" spans="1:17" ht="43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11"/>
      <c r="L195" s="4"/>
      <c r="M195" s="9" t="str">
        <f>IF(COUNTA(B195:L195,O195)=0,"",IF(OR(L195="Complete",L195="Not required"),"Closed",IF(K195="","No due date",IF(NOT(ISNUMBER(K195)),"Check date",IF(K195&lt;Summary!$K$5,"Overdue",IF(K195=Summary!$K$5,"Due today",IF(K195&lt;=Summary!$K$5+7,"Due in 7 days","On track")))))))</f>
        <v/>
      </c>
      <c r="N195" s="9" t="str">
        <f t="shared" si="5"/>
        <v/>
      </c>
      <c r="O195" s="4"/>
      <c r="P195" s="10" t="str">
        <f>IF(C195="","",IF(COUNTIFS($C$9:C195,C195)=1,1,0))</f>
        <v/>
      </c>
      <c r="Q195" s="1"/>
    </row>
    <row r="196" spans="1:17" ht="43" customHeight="1">
      <c r="A196" s="1"/>
      <c r="B196" s="5"/>
      <c r="C196" s="5"/>
      <c r="D196" s="5"/>
      <c r="E196" s="5"/>
      <c r="F196" s="5"/>
      <c r="G196" s="5"/>
      <c r="H196" s="5"/>
      <c r="I196" s="5"/>
      <c r="J196" s="5"/>
      <c r="K196" s="12"/>
      <c r="L196" s="5"/>
      <c r="M196" s="9" t="str">
        <f>IF(COUNTA(B196:L196,O196)=0,"",IF(OR(L196="Complete",L196="Not required"),"Closed",IF(K196="","No due date",IF(NOT(ISNUMBER(K196)),"Check date",IF(K196&lt;Summary!$K$5,"Overdue",IF(K196=Summary!$K$5,"Due today",IF(K196&lt;=Summary!$K$5+7,"Due in 7 days","On track")))))))</f>
        <v/>
      </c>
      <c r="N196" s="9" t="str">
        <f t="shared" si="5"/>
        <v/>
      </c>
      <c r="O196" s="5"/>
      <c r="P196" s="10" t="str">
        <f>IF(C196="","",IF(COUNTIFS($C$9:C196,C196)=1,1,0))</f>
        <v/>
      </c>
      <c r="Q196" s="1"/>
    </row>
    <row r="197" spans="1:17" ht="43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11"/>
      <c r="L197" s="4"/>
      <c r="M197" s="9" t="str">
        <f>IF(COUNTA(B197:L197,O197)=0,"",IF(OR(L197="Complete",L197="Not required"),"Closed",IF(K197="","No due date",IF(NOT(ISNUMBER(K197)),"Check date",IF(K197&lt;Summary!$K$5,"Overdue",IF(K197=Summary!$K$5,"Due today",IF(K197&lt;=Summary!$K$5+7,"Due in 7 days","On track")))))))</f>
        <v/>
      </c>
      <c r="N197" s="9" t="str">
        <f t="shared" si="5"/>
        <v/>
      </c>
      <c r="O197" s="4"/>
      <c r="P197" s="10" t="str">
        <f>IF(C197="","",IF(COUNTIFS($C$9:C197,C197)=1,1,0))</f>
        <v/>
      </c>
      <c r="Q197" s="1"/>
    </row>
    <row r="198" spans="1:17" ht="43" customHeight="1">
      <c r="A198" s="1"/>
      <c r="B198" s="5"/>
      <c r="C198" s="5"/>
      <c r="D198" s="5"/>
      <c r="E198" s="5"/>
      <c r="F198" s="5"/>
      <c r="G198" s="5"/>
      <c r="H198" s="5"/>
      <c r="I198" s="5"/>
      <c r="J198" s="5"/>
      <c r="K198" s="12"/>
      <c r="L198" s="5"/>
      <c r="M198" s="9" t="str">
        <f>IF(COUNTA(B198:L198,O198)=0,"",IF(OR(L198="Complete",L198="Not required"),"Closed",IF(K198="","No due date",IF(NOT(ISNUMBER(K198)),"Check date",IF(K198&lt;Summary!$K$5,"Overdue",IF(K198=Summary!$K$5,"Due today",IF(K198&lt;=Summary!$K$5+7,"Due in 7 days","On track")))))))</f>
        <v/>
      </c>
      <c r="N198" s="9" t="str">
        <f t="shared" si="5"/>
        <v/>
      </c>
      <c r="O198" s="5"/>
      <c r="P198" s="10" t="str">
        <f>IF(C198="","",IF(COUNTIFS($C$9:C198,C198)=1,1,0))</f>
        <v/>
      </c>
      <c r="Q198" s="1"/>
    </row>
    <row r="199" spans="1:17" ht="43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11"/>
      <c r="L199" s="4"/>
      <c r="M199" s="9" t="str">
        <f>IF(COUNTA(B199:L199,O199)=0,"",IF(OR(L199="Complete",L199="Not required"),"Closed",IF(K199="","No due date",IF(NOT(ISNUMBER(K199)),"Check date",IF(K199&lt;Summary!$K$5,"Overdue",IF(K199=Summary!$K$5,"Due today",IF(K199&lt;=Summary!$K$5+7,"Due in 7 days","On track")))))))</f>
        <v/>
      </c>
      <c r="N199" s="9" t="str">
        <f t="shared" si="5"/>
        <v/>
      </c>
      <c r="O199" s="4"/>
      <c r="P199" s="10" t="str">
        <f>IF(C199="","",IF(COUNTIFS($C$9:C199,C199)=1,1,0))</f>
        <v/>
      </c>
      <c r="Q199" s="1"/>
    </row>
    <row r="200" spans="1:17" ht="43" customHeight="1">
      <c r="A200" s="1"/>
      <c r="B200" s="5"/>
      <c r="C200" s="5"/>
      <c r="D200" s="5"/>
      <c r="E200" s="5"/>
      <c r="F200" s="5"/>
      <c r="G200" s="5"/>
      <c r="H200" s="5"/>
      <c r="I200" s="5"/>
      <c r="J200" s="5"/>
      <c r="K200" s="12"/>
      <c r="L200" s="5"/>
      <c r="M200" s="9" t="str">
        <f>IF(COUNTA(B200:L200,O200)=0,"",IF(OR(L200="Complete",L200="Not required"),"Closed",IF(K200="","No due date",IF(NOT(ISNUMBER(K200)),"Check date",IF(K200&lt;Summary!$K$5,"Overdue",IF(K200=Summary!$K$5,"Due today",IF(K200&lt;=Summary!$K$5+7,"Due in 7 days","On track")))))))</f>
        <v/>
      </c>
      <c r="N200" s="9" t="str">
        <f t="shared" si="5"/>
        <v/>
      </c>
      <c r="O200" s="5"/>
      <c r="P200" s="10" t="str">
        <f>IF(C200="","",IF(COUNTIFS($C$9:C200,C200)=1,1,0))</f>
        <v/>
      </c>
      <c r="Q200" s="1"/>
    </row>
    <row r="201" spans="1:17" ht="43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11"/>
      <c r="L201" s="4"/>
      <c r="M201" s="9" t="str">
        <f>IF(COUNTA(B201:L201,O201)=0,"",IF(OR(L201="Complete",L201="Not required"),"Closed",IF(K201="","No due date",IF(NOT(ISNUMBER(K201)),"Check date",IF(K201&lt;Summary!$K$5,"Overdue",IF(K201=Summary!$K$5,"Due today",IF(K201&lt;=Summary!$K$5+7,"Due in 7 days","On track")))))))</f>
        <v/>
      </c>
      <c r="N201" s="9" t="str">
        <f t="shared" ref="N201:N232" si="6">IF(COUNTA(B201:L201,O201)=0,"",IF(B201="","ID; ",IF(COUNTIFS($B$9:$B$208,B201)&gt;1,"Duplicate ID; ",""))&amp;IF(C201="","Team; ","")&amp;IF(F201="","Change; ","")&amp;IF(G201="","Impact; ","")&amp;IF(L201="","Status; ","")&amp;IF(AND(L201&lt;&gt;"Not required",I201=""),"Action; ","")&amp;IF(AND(L201&lt;&gt;"Not required",J201=""),"Owner; ","")&amp;IF(AND(L201&lt;&gt;"Not required",K201=""),"Due date; ","")&amp;IF(AND(OR(L201="Complete",L201="Not required"),O201=""),"Evidence or reason; ",""))</f>
        <v/>
      </c>
      <c r="O201" s="4"/>
      <c r="P201" s="10" t="str">
        <f>IF(C201="","",IF(COUNTIFS($C$9:C201,C201)=1,1,0))</f>
        <v/>
      </c>
      <c r="Q201" s="1"/>
    </row>
    <row r="202" spans="1:17" ht="43" customHeight="1">
      <c r="A202" s="1"/>
      <c r="B202" s="5"/>
      <c r="C202" s="5"/>
      <c r="D202" s="5"/>
      <c r="E202" s="5"/>
      <c r="F202" s="5"/>
      <c r="G202" s="5"/>
      <c r="H202" s="5"/>
      <c r="I202" s="5"/>
      <c r="J202" s="5"/>
      <c r="K202" s="12"/>
      <c r="L202" s="5"/>
      <c r="M202" s="9" t="str">
        <f>IF(COUNTA(B202:L202,O202)=0,"",IF(OR(L202="Complete",L202="Not required"),"Closed",IF(K202="","No due date",IF(NOT(ISNUMBER(K202)),"Check date",IF(K202&lt;Summary!$K$5,"Overdue",IF(K202=Summary!$K$5,"Due today",IF(K202&lt;=Summary!$K$5+7,"Due in 7 days","On track")))))))</f>
        <v/>
      </c>
      <c r="N202" s="9" t="str">
        <f t="shared" si="6"/>
        <v/>
      </c>
      <c r="O202" s="5"/>
      <c r="P202" s="10" t="str">
        <f>IF(C202="","",IF(COUNTIFS($C$9:C202,C202)=1,1,0))</f>
        <v/>
      </c>
      <c r="Q202" s="1"/>
    </row>
    <row r="203" spans="1:17" ht="43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11"/>
      <c r="L203" s="4"/>
      <c r="M203" s="9" t="str">
        <f>IF(COUNTA(B203:L203,O203)=0,"",IF(OR(L203="Complete",L203="Not required"),"Closed",IF(K203="","No due date",IF(NOT(ISNUMBER(K203)),"Check date",IF(K203&lt;Summary!$K$5,"Overdue",IF(K203=Summary!$K$5,"Due today",IF(K203&lt;=Summary!$K$5+7,"Due in 7 days","On track")))))))</f>
        <v/>
      </c>
      <c r="N203" s="9" t="str">
        <f t="shared" si="6"/>
        <v/>
      </c>
      <c r="O203" s="4"/>
      <c r="P203" s="10" t="str">
        <f>IF(C203="","",IF(COUNTIFS($C$9:C203,C203)=1,1,0))</f>
        <v/>
      </c>
      <c r="Q203" s="1"/>
    </row>
    <row r="204" spans="1:17" ht="43" customHeight="1">
      <c r="A204" s="1"/>
      <c r="B204" s="5"/>
      <c r="C204" s="5"/>
      <c r="D204" s="5"/>
      <c r="E204" s="5"/>
      <c r="F204" s="5"/>
      <c r="G204" s="5"/>
      <c r="H204" s="5"/>
      <c r="I204" s="5"/>
      <c r="J204" s="5"/>
      <c r="K204" s="12"/>
      <c r="L204" s="5"/>
      <c r="M204" s="9" t="str">
        <f>IF(COUNTA(B204:L204,O204)=0,"",IF(OR(L204="Complete",L204="Not required"),"Closed",IF(K204="","No due date",IF(NOT(ISNUMBER(K204)),"Check date",IF(K204&lt;Summary!$K$5,"Overdue",IF(K204=Summary!$K$5,"Due today",IF(K204&lt;=Summary!$K$5+7,"Due in 7 days","On track")))))))</f>
        <v/>
      </c>
      <c r="N204" s="9" t="str">
        <f t="shared" si="6"/>
        <v/>
      </c>
      <c r="O204" s="5"/>
      <c r="P204" s="10" t="str">
        <f>IF(C204="","",IF(COUNTIFS($C$9:C204,C204)=1,1,0))</f>
        <v/>
      </c>
      <c r="Q204" s="1"/>
    </row>
    <row r="205" spans="1:17" ht="43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11"/>
      <c r="L205" s="4"/>
      <c r="M205" s="9" t="str">
        <f>IF(COUNTA(B205:L205,O205)=0,"",IF(OR(L205="Complete",L205="Not required"),"Closed",IF(K205="","No due date",IF(NOT(ISNUMBER(K205)),"Check date",IF(K205&lt;Summary!$K$5,"Overdue",IF(K205=Summary!$K$5,"Due today",IF(K205&lt;=Summary!$K$5+7,"Due in 7 days","On track")))))))</f>
        <v/>
      </c>
      <c r="N205" s="9" t="str">
        <f t="shared" si="6"/>
        <v/>
      </c>
      <c r="O205" s="4"/>
      <c r="P205" s="10" t="str">
        <f>IF(C205="","",IF(COUNTIFS($C$9:C205,C205)=1,1,0))</f>
        <v/>
      </c>
      <c r="Q205" s="1"/>
    </row>
    <row r="206" spans="1:17" ht="43" customHeight="1">
      <c r="A206" s="1"/>
      <c r="B206" s="5"/>
      <c r="C206" s="5"/>
      <c r="D206" s="5"/>
      <c r="E206" s="5"/>
      <c r="F206" s="5"/>
      <c r="G206" s="5"/>
      <c r="H206" s="5"/>
      <c r="I206" s="5"/>
      <c r="J206" s="5"/>
      <c r="K206" s="12"/>
      <c r="L206" s="5"/>
      <c r="M206" s="9" t="str">
        <f>IF(COUNTA(B206:L206,O206)=0,"",IF(OR(L206="Complete",L206="Not required"),"Closed",IF(K206="","No due date",IF(NOT(ISNUMBER(K206)),"Check date",IF(K206&lt;Summary!$K$5,"Overdue",IF(K206=Summary!$K$5,"Due today",IF(K206&lt;=Summary!$K$5+7,"Due in 7 days","On track")))))))</f>
        <v/>
      </c>
      <c r="N206" s="9" t="str">
        <f t="shared" si="6"/>
        <v/>
      </c>
      <c r="O206" s="5"/>
      <c r="P206" s="10" t="str">
        <f>IF(C206="","",IF(COUNTIFS($C$9:C206,C206)=1,1,0))</f>
        <v/>
      </c>
      <c r="Q206" s="1"/>
    </row>
    <row r="207" spans="1:17" ht="43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11"/>
      <c r="L207" s="4"/>
      <c r="M207" s="9" t="str">
        <f>IF(COUNTA(B207:L207,O207)=0,"",IF(OR(L207="Complete",L207="Not required"),"Closed",IF(K207="","No due date",IF(NOT(ISNUMBER(K207)),"Check date",IF(K207&lt;Summary!$K$5,"Overdue",IF(K207=Summary!$K$5,"Due today",IF(K207&lt;=Summary!$K$5+7,"Due in 7 days","On track")))))))</f>
        <v/>
      </c>
      <c r="N207" s="9" t="str">
        <f t="shared" si="6"/>
        <v/>
      </c>
      <c r="O207" s="4"/>
      <c r="P207" s="10" t="str">
        <f>IF(C207="","",IF(COUNTIFS($C$9:C207,C207)=1,1,0))</f>
        <v/>
      </c>
      <c r="Q207" s="1"/>
    </row>
    <row r="208" spans="1:17" ht="43" customHeight="1">
      <c r="A208" s="1"/>
      <c r="B208" s="5"/>
      <c r="C208" s="5"/>
      <c r="D208" s="5"/>
      <c r="E208" s="5"/>
      <c r="F208" s="5"/>
      <c r="G208" s="5"/>
      <c r="H208" s="5"/>
      <c r="I208" s="5"/>
      <c r="J208" s="5"/>
      <c r="K208" s="12"/>
      <c r="L208" s="5"/>
      <c r="M208" s="9" t="str">
        <f>IF(COUNTA(B208:L208,O208)=0,"",IF(OR(L208="Complete",L208="Not required"),"Closed",IF(K208="","No due date",IF(NOT(ISNUMBER(K208)),"Check date",IF(K208&lt;Summary!$K$5,"Overdue",IF(K208=Summary!$K$5,"Due today",IF(K208&lt;=Summary!$K$5+7,"Due in 7 days","On track")))))))</f>
        <v/>
      </c>
      <c r="N208" s="9" t="str">
        <f t="shared" si="6"/>
        <v/>
      </c>
      <c r="O208" s="5"/>
      <c r="P208" s="10" t="str">
        <f>IF(C208="","",IF(COUNTIFS($C$9:C208,C208)=1,1,0))</f>
        <v/>
      </c>
      <c r="Q208" s="1"/>
    </row>
    <row r="209" spans="1:17" ht="24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</sheetData>
  <mergeCells count="5">
    <mergeCell ref="B2:F2"/>
    <mergeCell ref="B3:F3"/>
    <mergeCell ref="B5:D5"/>
    <mergeCell ref="B6:F6"/>
    <mergeCell ref="B7:F7"/>
  </mergeCells>
  <conditionalFormatting sqref="G9:G208">
    <cfRule type="expression" dxfId="17" priority="1">
      <formula>G9="High"</formula>
    </cfRule>
    <cfRule type="expression" dxfId="16" priority="2">
      <formula>G9="Medium"</formula>
    </cfRule>
    <cfRule type="expression" dxfId="15" priority="3">
      <formula>G9="Low"</formula>
    </cfRule>
  </conditionalFormatting>
  <conditionalFormatting sqref="L9:L208">
    <cfRule type="expression" dxfId="14" priority="4">
      <formula>L9="Blocked"</formula>
    </cfRule>
    <cfRule type="expression" dxfId="13" priority="5">
      <formula>L9="Complete"</formula>
    </cfRule>
  </conditionalFormatting>
  <conditionalFormatting sqref="M9:M208">
    <cfRule type="expression" dxfId="12" priority="6">
      <formula>M9="Overdue"</formula>
    </cfRule>
    <cfRule type="expression" dxfId="11" priority="7">
      <formula>M9="Due today"</formula>
    </cfRule>
    <cfRule type="expression" dxfId="10" priority="8">
      <formula>M9="Due in 7 days"</formula>
    </cfRule>
  </conditionalFormatting>
  <conditionalFormatting sqref="N9:N208">
    <cfRule type="expression" dxfId="9" priority="9">
      <formula>N9&lt;&gt;""</formula>
    </cfRule>
  </conditionalFormatting>
  <dataValidations count="4">
    <dataValidation type="list" sqref="G9:G208" xr:uid="{00000000-0002-0000-0100-000000000000}">
      <formula1>"Low,Medium,High"</formula1>
    </dataValidation>
    <dataValidation type="list" sqref="D9:D208" xr:uid="{00000000-0002-0000-0100-000001000000}">
      <formula1>"Process,Technology,Roles and responsibilities,Skills and knowledge,Policy,Location"</formula1>
    </dataValidation>
    <dataValidation type="list" sqref="L9:L208" xr:uid="{00000000-0002-0000-0100-000002000000}">
      <formula1>"Not started,In progress,Blocked,Complete,Not required"</formula1>
    </dataValidation>
    <dataValidation type="date" sqref="K9:K208" xr:uid="{00000000-0002-0000-0100-000003000000}">
      <formula1>36526</formula1>
      <formula2>73415</formula2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D4677"/>
  </sheetPr>
  <dimension ref="A1:Q209"/>
  <sheetViews>
    <sheetView showGridLines="0" workbookViewId="0">
      <pane xSplit="3" ySplit="8" topLeftCell="D9" activePane="bottomRight" state="frozen"/>
      <selection pane="topRight"/>
      <selection pane="bottomLeft"/>
      <selection pane="bottomRight" activeCell="D9" sqref="D9"/>
    </sheetView>
  </sheetViews>
  <sheetFormatPr defaultRowHeight="14"/>
  <cols>
    <col min="1" max="1" width="3" customWidth="1"/>
    <col min="2" max="2" width="13" customWidth="1"/>
    <col min="3" max="3" width="24" customWidth="1"/>
    <col min="4" max="4" width="23" customWidth="1"/>
    <col min="5" max="5" width="36" customWidth="1"/>
    <col min="6" max="6" width="39" customWidth="1"/>
    <col min="7" max="7" width="13" customWidth="1"/>
    <col min="8" max="8" width="37" customWidth="1"/>
    <col min="9" max="9" width="40" customWidth="1"/>
    <col min="10" max="10" width="21" customWidth="1"/>
    <col min="11" max="11" width="15" customWidth="1"/>
    <col min="12" max="12" width="17" customWidth="1"/>
    <col min="13" max="13" width="18" customWidth="1"/>
    <col min="14" max="14" width="26" customWidth="1"/>
    <col min="15" max="15" width="42" customWidth="1"/>
    <col min="16" max="16" width="15" customWidth="1"/>
    <col min="17" max="17" width="3" customWidth="1"/>
  </cols>
  <sheetData>
    <row r="1" spans="1:17" ht="24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32" customHeight="1">
      <c r="A2" s="1"/>
      <c r="B2" s="15" t="s">
        <v>55</v>
      </c>
      <c r="C2" s="15" t="s">
        <v>55</v>
      </c>
      <c r="D2" s="15" t="s">
        <v>55</v>
      </c>
      <c r="E2" s="15" t="s">
        <v>55</v>
      </c>
      <c r="F2" s="15" t="s">
        <v>55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25" customHeight="1">
      <c r="A3" s="1"/>
      <c r="B3" s="16" t="s">
        <v>56</v>
      </c>
      <c r="C3" s="16" t="s">
        <v>56</v>
      </c>
      <c r="D3" s="16" t="s">
        <v>56</v>
      </c>
      <c r="E3" s="16" t="s">
        <v>56</v>
      </c>
      <c r="F3" s="16" t="s">
        <v>56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4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1"/>
    </row>
    <row r="5" spans="1:17" ht="24" customHeight="1">
      <c r="A5" s="1"/>
      <c r="B5" s="37" t="s">
        <v>57</v>
      </c>
      <c r="C5" s="37" t="s">
        <v>57</v>
      </c>
      <c r="D5" s="37" t="s">
        <v>57</v>
      </c>
      <c r="E5" s="1"/>
      <c r="F5" s="1"/>
      <c r="G5" s="1"/>
      <c r="H5" s="1"/>
      <c r="I5" s="1"/>
      <c r="J5" s="1"/>
      <c r="K5" s="3">
        <v>46461</v>
      </c>
      <c r="L5" s="1"/>
      <c r="M5" s="1"/>
      <c r="N5" s="1"/>
      <c r="O5" s="1"/>
      <c r="P5" s="1"/>
      <c r="Q5" s="1"/>
    </row>
    <row r="6" spans="1:17" ht="25" customHeight="1">
      <c r="A6" s="1"/>
      <c r="B6" s="16" t="s">
        <v>38</v>
      </c>
      <c r="C6" s="16" t="s">
        <v>38</v>
      </c>
      <c r="D6" s="16" t="s">
        <v>38</v>
      </c>
      <c r="E6" s="16" t="s">
        <v>38</v>
      </c>
      <c r="F6" s="16" t="s">
        <v>38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4" customHeight="1">
      <c r="A7" s="1"/>
      <c r="B7" s="16" t="s">
        <v>39</v>
      </c>
      <c r="C7" s="16" t="s">
        <v>39</v>
      </c>
      <c r="D7" s="16" t="s">
        <v>39</v>
      </c>
      <c r="E7" s="16" t="s">
        <v>39</v>
      </c>
      <c r="F7" s="16" t="s">
        <v>39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43" customHeight="1">
      <c r="A8" s="1"/>
      <c r="B8" s="6" t="s">
        <v>40</v>
      </c>
      <c r="C8" s="7" t="s">
        <v>41</v>
      </c>
      <c r="D8" s="7" t="s">
        <v>42</v>
      </c>
      <c r="E8" s="7" t="s">
        <v>43</v>
      </c>
      <c r="F8" s="7" t="s">
        <v>44</v>
      </c>
      <c r="G8" s="7" t="s">
        <v>45</v>
      </c>
      <c r="H8" s="7" t="s">
        <v>46</v>
      </c>
      <c r="I8" s="7" t="s">
        <v>47</v>
      </c>
      <c r="J8" s="7" t="s">
        <v>48</v>
      </c>
      <c r="K8" s="7" t="s">
        <v>49</v>
      </c>
      <c r="L8" s="7" t="s">
        <v>50</v>
      </c>
      <c r="M8" s="7" t="s">
        <v>51</v>
      </c>
      <c r="N8" s="7" t="s">
        <v>52</v>
      </c>
      <c r="O8" s="7" t="s">
        <v>53</v>
      </c>
      <c r="P8" s="8" t="s">
        <v>54</v>
      </c>
      <c r="Q8" s="1"/>
    </row>
    <row r="9" spans="1:17" ht="62" customHeight="1">
      <c r="A9" s="1"/>
      <c r="B9" s="4" t="s">
        <v>58</v>
      </c>
      <c r="C9" s="4" t="s">
        <v>59</v>
      </c>
      <c r="D9" s="4" t="s">
        <v>60</v>
      </c>
      <c r="E9" s="4" t="s">
        <v>61</v>
      </c>
      <c r="F9" s="4" t="s">
        <v>62</v>
      </c>
      <c r="G9" s="4" t="s">
        <v>19</v>
      </c>
      <c r="H9" s="4" t="s">
        <v>63</v>
      </c>
      <c r="I9" s="4" t="s">
        <v>64</v>
      </c>
      <c r="J9" s="4" t="s">
        <v>65</v>
      </c>
      <c r="K9" s="11">
        <v>46458</v>
      </c>
      <c r="L9" s="4" t="s">
        <v>22</v>
      </c>
      <c r="M9" s="9" t="str">
        <f t="shared" ref="M9:M40" si="0">IF(COUNTA(B9:L9,O9)=0,"",IF(OR(L9="Complete",L9="Not required"),"Closed",IF(K9="","No due date",IF(NOT(ISNUMBER(K9)),"Check date",IF(K9&lt;$K$5,"Overdue",IF(K9=$K$5,"Due today",IF(K9&lt;=$K$5+7,"Due in 7 days","On track")))))))</f>
        <v>Overdue</v>
      </c>
      <c r="N9" s="9" t="str">
        <f t="shared" ref="N9:N40" si="1">IF(COUNTA(B9:L9,O9)=0,"",IF(B9="","ID; ",IF(COUNTIFS($B$9:$B$208,B9)&gt;1,"Duplicate ID; ",""))&amp;IF(C9="","Team; ","")&amp;IF(F9="","Change; ","")&amp;IF(G9="","Impact; ","")&amp;IF(L9="","Status; ","")&amp;IF(AND(L9&lt;&gt;"Not required",I9=""),"Action; ","")&amp;IF(AND(L9&lt;&gt;"Not required",J9=""),"Owner; ","")&amp;IF(AND(L9&lt;&gt;"Not required",K9=""),"Due date; ","")&amp;IF(AND(OR(L9="Complete",L9="Not required"),O9=""),"Evidence or reason; ",""))</f>
        <v/>
      </c>
      <c r="O9" s="4" t="s">
        <v>66</v>
      </c>
      <c r="P9" s="10">
        <f>IF(C9="","",IF(COUNTIFS($C$9:C9,C9)=1,1,0))</f>
        <v>1</v>
      </c>
      <c r="Q9" s="1"/>
    </row>
    <row r="10" spans="1:17" ht="62" customHeight="1">
      <c r="A10" s="1"/>
      <c r="B10" s="5" t="s">
        <v>67</v>
      </c>
      <c r="C10" s="5" t="s">
        <v>68</v>
      </c>
      <c r="D10" s="5" t="s">
        <v>69</v>
      </c>
      <c r="E10" s="5" t="s">
        <v>70</v>
      </c>
      <c r="F10" s="5" t="s">
        <v>71</v>
      </c>
      <c r="G10" s="5" t="s">
        <v>19</v>
      </c>
      <c r="H10" s="5" t="s">
        <v>72</v>
      </c>
      <c r="I10" s="5" t="s">
        <v>73</v>
      </c>
      <c r="J10" s="5" t="s">
        <v>74</v>
      </c>
      <c r="K10" s="12">
        <v>46463</v>
      </c>
      <c r="L10" s="5" t="s">
        <v>24</v>
      </c>
      <c r="M10" s="9" t="str">
        <f t="shared" si="0"/>
        <v>Due in 7 days</v>
      </c>
      <c r="N10" s="9" t="str">
        <f t="shared" si="1"/>
        <v/>
      </c>
      <c r="O10" s="5" t="s">
        <v>75</v>
      </c>
      <c r="P10" s="10">
        <f>IF(C10="","",IF(COUNTIFS($C$9:C10,C10)=1,1,0))</f>
        <v>1</v>
      </c>
      <c r="Q10" s="1"/>
    </row>
    <row r="11" spans="1:17" ht="62" customHeight="1">
      <c r="A11" s="1"/>
      <c r="B11" s="4" t="s">
        <v>76</v>
      </c>
      <c r="C11" s="4" t="s">
        <v>77</v>
      </c>
      <c r="D11" s="4" t="s">
        <v>78</v>
      </c>
      <c r="E11" s="4" t="s">
        <v>79</v>
      </c>
      <c r="F11" s="4" t="s">
        <v>80</v>
      </c>
      <c r="G11" s="4" t="s">
        <v>21</v>
      </c>
      <c r="H11" s="4" t="s">
        <v>81</v>
      </c>
      <c r="I11" s="4" t="s">
        <v>82</v>
      </c>
      <c r="J11" s="4" t="s">
        <v>83</v>
      </c>
      <c r="K11" s="11">
        <v>46461</v>
      </c>
      <c r="L11" s="4" t="s">
        <v>20</v>
      </c>
      <c r="M11" s="9" t="str">
        <f t="shared" si="0"/>
        <v>Due today</v>
      </c>
      <c r="N11" s="9" t="str">
        <f t="shared" si="1"/>
        <v/>
      </c>
      <c r="O11" s="4" t="s">
        <v>84</v>
      </c>
      <c r="P11" s="10">
        <f>IF(C11="","",IF(COUNTIFS($C$9:C11,C11)=1,1,0))</f>
        <v>1</v>
      </c>
      <c r="Q11" s="1"/>
    </row>
    <row r="12" spans="1:17" ht="62" customHeight="1">
      <c r="A12" s="1"/>
      <c r="B12" s="5" t="s">
        <v>85</v>
      </c>
      <c r="C12" s="5" t="s">
        <v>59</v>
      </c>
      <c r="D12" s="5" t="s">
        <v>86</v>
      </c>
      <c r="E12" s="5" t="s">
        <v>87</v>
      </c>
      <c r="F12" s="5" t="s">
        <v>88</v>
      </c>
      <c r="G12" s="5" t="s">
        <v>21</v>
      </c>
      <c r="H12" s="5" t="s">
        <v>89</v>
      </c>
      <c r="I12" s="5" t="s">
        <v>90</v>
      </c>
      <c r="J12" s="5" t="s">
        <v>91</v>
      </c>
      <c r="K12" s="12">
        <v>46466</v>
      </c>
      <c r="L12" s="5" t="s">
        <v>22</v>
      </c>
      <c r="M12" s="9" t="str">
        <f t="shared" si="0"/>
        <v>Due in 7 days</v>
      </c>
      <c r="N12" s="9" t="str">
        <f t="shared" si="1"/>
        <v/>
      </c>
      <c r="O12" s="5" t="s">
        <v>92</v>
      </c>
      <c r="P12" s="10">
        <f>IF(C12="","",IF(COUNTIFS($C$9:C12,C12)=1,1,0))</f>
        <v>0</v>
      </c>
      <c r="Q12" s="1"/>
    </row>
    <row r="13" spans="1:17" ht="62" customHeight="1">
      <c r="A13" s="1"/>
      <c r="B13" s="4" t="s">
        <v>93</v>
      </c>
      <c r="C13" s="4" t="s">
        <v>94</v>
      </c>
      <c r="D13" s="4" t="s">
        <v>69</v>
      </c>
      <c r="E13" s="4" t="s">
        <v>95</v>
      </c>
      <c r="F13" s="4" t="s">
        <v>96</v>
      </c>
      <c r="G13" s="4" t="s">
        <v>19</v>
      </c>
      <c r="H13" s="4" t="s">
        <v>97</v>
      </c>
      <c r="I13" s="4" t="s">
        <v>98</v>
      </c>
      <c r="J13" s="4" t="s">
        <v>99</v>
      </c>
      <c r="K13" s="11">
        <v>46456</v>
      </c>
      <c r="L13" s="4" t="s">
        <v>26</v>
      </c>
      <c r="M13" s="9" t="str">
        <f t="shared" si="0"/>
        <v>Closed</v>
      </c>
      <c r="N13" s="9" t="str">
        <f t="shared" si="1"/>
        <v/>
      </c>
      <c r="O13" s="4" t="s">
        <v>100</v>
      </c>
      <c r="P13" s="10">
        <f>IF(C13="","",IF(COUNTIFS($C$9:C13,C13)=1,1,0))</f>
        <v>1</v>
      </c>
      <c r="Q13" s="1"/>
    </row>
    <row r="14" spans="1:17" ht="62" customHeight="1">
      <c r="A14" s="1"/>
      <c r="B14" s="5" t="s">
        <v>101</v>
      </c>
      <c r="C14" s="5" t="s">
        <v>77</v>
      </c>
      <c r="D14" s="5" t="s">
        <v>60</v>
      </c>
      <c r="E14" s="5" t="s">
        <v>102</v>
      </c>
      <c r="F14" s="5" t="s">
        <v>103</v>
      </c>
      <c r="G14" s="5" t="s">
        <v>21</v>
      </c>
      <c r="H14" s="5" t="s">
        <v>104</v>
      </c>
      <c r="I14" s="5" t="s">
        <v>105</v>
      </c>
      <c r="J14" s="5" t="s">
        <v>106</v>
      </c>
      <c r="K14" s="12">
        <v>46471</v>
      </c>
      <c r="L14" s="5" t="s">
        <v>20</v>
      </c>
      <c r="M14" s="9" t="str">
        <f t="shared" si="0"/>
        <v>On track</v>
      </c>
      <c r="N14" s="9" t="str">
        <f t="shared" si="1"/>
        <v/>
      </c>
      <c r="O14" s="5" t="s">
        <v>107</v>
      </c>
      <c r="P14" s="10">
        <f>IF(C14="","",IF(COUNTIFS($C$9:C14,C14)=1,1,0))</f>
        <v>0</v>
      </c>
      <c r="Q14" s="1"/>
    </row>
    <row r="15" spans="1:17" ht="62" customHeight="1">
      <c r="A15" s="1"/>
      <c r="B15" s="4" t="s">
        <v>108</v>
      </c>
      <c r="C15" s="4" t="s">
        <v>68</v>
      </c>
      <c r="D15" s="4" t="s">
        <v>109</v>
      </c>
      <c r="E15" s="4" t="s">
        <v>110</v>
      </c>
      <c r="F15" s="4" t="s">
        <v>111</v>
      </c>
      <c r="G15" s="4" t="s">
        <v>21</v>
      </c>
      <c r="H15" s="4" t="s">
        <v>112</v>
      </c>
      <c r="I15" s="4" t="s">
        <v>113</v>
      </c>
      <c r="J15" s="4" t="s">
        <v>114</v>
      </c>
      <c r="K15" s="11">
        <v>46468</v>
      </c>
      <c r="L15" s="4" t="s">
        <v>22</v>
      </c>
      <c r="M15" s="9" t="str">
        <f t="shared" si="0"/>
        <v>Due in 7 days</v>
      </c>
      <c r="N15" s="9" t="str">
        <f t="shared" si="1"/>
        <v/>
      </c>
      <c r="O15" s="4" t="s">
        <v>115</v>
      </c>
      <c r="P15" s="10">
        <f>IF(C15="","",IF(COUNTIFS($C$9:C15,C15)=1,1,0))</f>
        <v>0</v>
      </c>
      <c r="Q15" s="1"/>
    </row>
    <row r="16" spans="1:17" ht="62" customHeight="1">
      <c r="A16" s="1"/>
      <c r="B16" s="5" t="s">
        <v>116</v>
      </c>
      <c r="C16" s="5" t="s">
        <v>117</v>
      </c>
      <c r="D16" s="5" t="s">
        <v>69</v>
      </c>
      <c r="E16" s="5" t="s">
        <v>118</v>
      </c>
      <c r="F16" s="5" t="s">
        <v>119</v>
      </c>
      <c r="G16" s="5" t="s">
        <v>23</v>
      </c>
      <c r="H16" s="5" t="s">
        <v>120</v>
      </c>
      <c r="I16" s="5"/>
      <c r="J16" s="5"/>
      <c r="K16" s="12"/>
      <c r="L16" s="5" t="s">
        <v>27</v>
      </c>
      <c r="M16" s="9" t="str">
        <f t="shared" si="0"/>
        <v>Closed</v>
      </c>
      <c r="N16" s="9" t="str">
        <f t="shared" si="1"/>
        <v/>
      </c>
      <c r="O16" s="5" t="s">
        <v>121</v>
      </c>
      <c r="P16" s="10">
        <f>IF(C16="","",IF(COUNTIFS($C$9:C16,C16)=1,1,0))</f>
        <v>1</v>
      </c>
      <c r="Q16" s="1"/>
    </row>
    <row r="17" spans="1:17" ht="43" customHeight="1">
      <c r="A17" s="1"/>
      <c r="B17" s="4"/>
      <c r="C17" s="4"/>
      <c r="D17" s="4"/>
      <c r="E17" s="4"/>
      <c r="F17" s="4"/>
      <c r="G17" s="4"/>
      <c r="H17" s="4"/>
      <c r="I17" s="4"/>
      <c r="J17" s="4"/>
      <c r="K17" s="11"/>
      <c r="L17" s="4"/>
      <c r="M17" s="9" t="str">
        <f t="shared" si="0"/>
        <v/>
      </c>
      <c r="N17" s="9" t="str">
        <f t="shared" si="1"/>
        <v/>
      </c>
      <c r="O17" s="4"/>
      <c r="P17" s="10" t="str">
        <f>IF(C17="","",IF(COUNTIFS($C$9:C17,C17)=1,1,0))</f>
        <v/>
      </c>
      <c r="Q17" s="1"/>
    </row>
    <row r="18" spans="1:17" ht="43" customHeight="1">
      <c r="A18" s="1"/>
      <c r="B18" s="5"/>
      <c r="C18" s="5"/>
      <c r="D18" s="5"/>
      <c r="E18" s="5"/>
      <c r="F18" s="5"/>
      <c r="G18" s="5"/>
      <c r="H18" s="5"/>
      <c r="I18" s="5"/>
      <c r="J18" s="5"/>
      <c r="K18" s="12"/>
      <c r="L18" s="5"/>
      <c r="M18" s="9" t="str">
        <f t="shared" si="0"/>
        <v/>
      </c>
      <c r="N18" s="9" t="str">
        <f t="shared" si="1"/>
        <v/>
      </c>
      <c r="O18" s="5"/>
      <c r="P18" s="10" t="str">
        <f>IF(C18="","",IF(COUNTIFS($C$9:C18,C18)=1,1,0))</f>
        <v/>
      </c>
      <c r="Q18" s="1"/>
    </row>
    <row r="19" spans="1:17" ht="43" customHeight="1">
      <c r="A19" s="1"/>
      <c r="B19" s="4"/>
      <c r="C19" s="4"/>
      <c r="D19" s="4"/>
      <c r="E19" s="4"/>
      <c r="F19" s="4"/>
      <c r="G19" s="4"/>
      <c r="H19" s="4"/>
      <c r="I19" s="4"/>
      <c r="J19" s="4"/>
      <c r="K19" s="11"/>
      <c r="L19" s="4"/>
      <c r="M19" s="9" t="str">
        <f t="shared" si="0"/>
        <v/>
      </c>
      <c r="N19" s="9" t="str">
        <f t="shared" si="1"/>
        <v/>
      </c>
      <c r="O19" s="4"/>
      <c r="P19" s="10" t="str">
        <f>IF(C19="","",IF(COUNTIFS($C$9:C19,C19)=1,1,0))</f>
        <v/>
      </c>
      <c r="Q19" s="1"/>
    </row>
    <row r="20" spans="1:17" ht="43" customHeight="1">
      <c r="A20" s="1"/>
      <c r="B20" s="5"/>
      <c r="C20" s="5"/>
      <c r="D20" s="5"/>
      <c r="E20" s="5"/>
      <c r="F20" s="5"/>
      <c r="G20" s="5"/>
      <c r="H20" s="5"/>
      <c r="I20" s="5"/>
      <c r="J20" s="5"/>
      <c r="K20" s="12"/>
      <c r="L20" s="5"/>
      <c r="M20" s="9" t="str">
        <f t="shared" si="0"/>
        <v/>
      </c>
      <c r="N20" s="9" t="str">
        <f t="shared" si="1"/>
        <v/>
      </c>
      <c r="O20" s="5"/>
      <c r="P20" s="10" t="str">
        <f>IF(C20="","",IF(COUNTIFS($C$9:C20,C20)=1,1,0))</f>
        <v/>
      </c>
      <c r="Q20" s="1"/>
    </row>
    <row r="21" spans="1:17" ht="43" customHeight="1">
      <c r="A21" s="1"/>
      <c r="B21" s="4"/>
      <c r="C21" s="4"/>
      <c r="D21" s="4"/>
      <c r="E21" s="4"/>
      <c r="F21" s="4"/>
      <c r="G21" s="4"/>
      <c r="H21" s="4"/>
      <c r="I21" s="4"/>
      <c r="J21" s="4"/>
      <c r="K21" s="11"/>
      <c r="L21" s="4"/>
      <c r="M21" s="9" t="str">
        <f t="shared" si="0"/>
        <v/>
      </c>
      <c r="N21" s="9" t="str">
        <f t="shared" si="1"/>
        <v/>
      </c>
      <c r="O21" s="4"/>
      <c r="P21" s="10" t="str">
        <f>IF(C21="","",IF(COUNTIFS($C$9:C21,C21)=1,1,0))</f>
        <v/>
      </c>
      <c r="Q21" s="1"/>
    </row>
    <row r="22" spans="1:17" ht="43" customHeight="1">
      <c r="A22" s="1"/>
      <c r="B22" s="5"/>
      <c r="C22" s="5"/>
      <c r="D22" s="5"/>
      <c r="E22" s="5"/>
      <c r="F22" s="5"/>
      <c r="G22" s="5"/>
      <c r="H22" s="5"/>
      <c r="I22" s="5"/>
      <c r="J22" s="5"/>
      <c r="K22" s="12"/>
      <c r="L22" s="5"/>
      <c r="M22" s="9" t="str">
        <f t="shared" si="0"/>
        <v/>
      </c>
      <c r="N22" s="9" t="str">
        <f t="shared" si="1"/>
        <v/>
      </c>
      <c r="O22" s="5"/>
      <c r="P22" s="10" t="str">
        <f>IF(C22="","",IF(COUNTIFS($C$9:C22,C22)=1,1,0))</f>
        <v/>
      </c>
      <c r="Q22" s="1"/>
    </row>
    <row r="23" spans="1:17" ht="43" customHeight="1">
      <c r="A23" s="1"/>
      <c r="B23" s="4"/>
      <c r="C23" s="4"/>
      <c r="D23" s="4"/>
      <c r="E23" s="4"/>
      <c r="F23" s="4"/>
      <c r="G23" s="4"/>
      <c r="H23" s="4"/>
      <c r="I23" s="4"/>
      <c r="J23" s="4"/>
      <c r="K23" s="11"/>
      <c r="L23" s="4"/>
      <c r="M23" s="9" t="str">
        <f t="shared" si="0"/>
        <v/>
      </c>
      <c r="N23" s="9" t="str">
        <f t="shared" si="1"/>
        <v/>
      </c>
      <c r="O23" s="4"/>
      <c r="P23" s="10" t="str">
        <f>IF(C23="","",IF(COUNTIFS($C$9:C23,C23)=1,1,0))</f>
        <v/>
      </c>
      <c r="Q23" s="1"/>
    </row>
    <row r="24" spans="1:17" ht="43" customHeight="1">
      <c r="A24" s="1"/>
      <c r="B24" s="5"/>
      <c r="C24" s="5"/>
      <c r="D24" s="5"/>
      <c r="E24" s="5"/>
      <c r="F24" s="5"/>
      <c r="G24" s="5"/>
      <c r="H24" s="5"/>
      <c r="I24" s="5"/>
      <c r="J24" s="5"/>
      <c r="K24" s="12"/>
      <c r="L24" s="5"/>
      <c r="M24" s="9" t="str">
        <f t="shared" si="0"/>
        <v/>
      </c>
      <c r="N24" s="9" t="str">
        <f t="shared" si="1"/>
        <v/>
      </c>
      <c r="O24" s="5"/>
      <c r="P24" s="10" t="str">
        <f>IF(C24="","",IF(COUNTIFS($C$9:C24,C24)=1,1,0))</f>
        <v/>
      </c>
      <c r="Q24" s="1"/>
    </row>
    <row r="25" spans="1:17" ht="43" customHeight="1">
      <c r="A25" s="1"/>
      <c r="B25" s="4"/>
      <c r="C25" s="4"/>
      <c r="D25" s="4"/>
      <c r="E25" s="4"/>
      <c r="F25" s="4"/>
      <c r="G25" s="4"/>
      <c r="H25" s="4"/>
      <c r="I25" s="4"/>
      <c r="J25" s="4"/>
      <c r="K25" s="11"/>
      <c r="L25" s="4"/>
      <c r="M25" s="9" t="str">
        <f t="shared" si="0"/>
        <v/>
      </c>
      <c r="N25" s="9" t="str">
        <f t="shared" si="1"/>
        <v/>
      </c>
      <c r="O25" s="4"/>
      <c r="P25" s="10" t="str">
        <f>IF(C25="","",IF(COUNTIFS($C$9:C25,C25)=1,1,0))</f>
        <v/>
      </c>
      <c r="Q25" s="1"/>
    </row>
    <row r="26" spans="1:17" ht="43" customHeight="1">
      <c r="A26" s="1"/>
      <c r="B26" s="5"/>
      <c r="C26" s="5"/>
      <c r="D26" s="5"/>
      <c r="E26" s="5"/>
      <c r="F26" s="5"/>
      <c r="G26" s="5"/>
      <c r="H26" s="5"/>
      <c r="I26" s="5"/>
      <c r="J26" s="5"/>
      <c r="K26" s="12"/>
      <c r="L26" s="5"/>
      <c r="M26" s="9" t="str">
        <f t="shared" si="0"/>
        <v/>
      </c>
      <c r="N26" s="9" t="str">
        <f t="shared" si="1"/>
        <v/>
      </c>
      <c r="O26" s="5"/>
      <c r="P26" s="10" t="str">
        <f>IF(C26="","",IF(COUNTIFS($C$9:C26,C26)=1,1,0))</f>
        <v/>
      </c>
      <c r="Q26" s="1"/>
    </row>
    <row r="27" spans="1:17" ht="43" customHeight="1">
      <c r="A27" s="1"/>
      <c r="B27" s="4"/>
      <c r="C27" s="4"/>
      <c r="D27" s="4"/>
      <c r="E27" s="4"/>
      <c r="F27" s="4"/>
      <c r="G27" s="4"/>
      <c r="H27" s="4"/>
      <c r="I27" s="4"/>
      <c r="J27" s="4"/>
      <c r="K27" s="11"/>
      <c r="L27" s="4"/>
      <c r="M27" s="9" t="str">
        <f t="shared" si="0"/>
        <v/>
      </c>
      <c r="N27" s="9" t="str">
        <f t="shared" si="1"/>
        <v/>
      </c>
      <c r="O27" s="4"/>
      <c r="P27" s="10" t="str">
        <f>IF(C27="","",IF(COUNTIFS($C$9:C27,C27)=1,1,0))</f>
        <v/>
      </c>
      <c r="Q27" s="1"/>
    </row>
    <row r="28" spans="1:17" ht="43" customHeight="1">
      <c r="A28" s="1"/>
      <c r="B28" s="5"/>
      <c r="C28" s="5"/>
      <c r="D28" s="5"/>
      <c r="E28" s="5"/>
      <c r="F28" s="5"/>
      <c r="G28" s="5"/>
      <c r="H28" s="5"/>
      <c r="I28" s="5"/>
      <c r="J28" s="5"/>
      <c r="K28" s="12"/>
      <c r="L28" s="5"/>
      <c r="M28" s="9" t="str">
        <f t="shared" si="0"/>
        <v/>
      </c>
      <c r="N28" s="9" t="str">
        <f t="shared" si="1"/>
        <v/>
      </c>
      <c r="O28" s="5"/>
      <c r="P28" s="10" t="str">
        <f>IF(C28="","",IF(COUNTIFS($C$9:C28,C28)=1,1,0))</f>
        <v/>
      </c>
      <c r="Q28" s="1"/>
    </row>
    <row r="29" spans="1:17" ht="43" customHeight="1">
      <c r="A29" s="1"/>
      <c r="B29" s="4"/>
      <c r="C29" s="4"/>
      <c r="D29" s="4"/>
      <c r="E29" s="4"/>
      <c r="F29" s="4"/>
      <c r="G29" s="4"/>
      <c r="H29" s="4"/>
      <c r="I29" s="4"/>
      <c r="J29" s="4"/>
      <c r="K29" s="11"/>
      <c r="L29" s="4"/>
      <c r="M29" s="9" t="str">
        <f t="shared" si="0"/>
        <v/>
      </c>
      <c r="N29" s="9" t="str">
        <f t="shared" si="1"/>
        <v/>
      </c>
      <c r="O29" s="4"/>
      <c r="P29" s="10" t="str">
        <f>IF(C29="","",IF(COUNTIFS($C$9:C29,C29)=1,1,0))</f>
        <v/>
      </c>
      <c r="Q29" s="1"/>
    </row>
    <row r="30" spans="1:17" ht="43" customHeight="1">
      <c r="A30" s="1"/>
      <c r="B30" s="5"/>
      <c r="C30" s="5"/>
      <c r="D30" s="5"/>
      <c r="E30" s="5"/>
      <c r="F30" s="5"/>
      <c r="G30" s="5"/>
      <c r="H30" s="5"/>
      <c r="I30" s="5"/>
      <c r="J30" s="5"/>
      <c r="K30" s="12"/>
      <c r="L30" s="5"/>
      <c r="M30" s="9" t="str">
        <f t="shared" si="0"/>
        <v/>
      </c>
      <c r="N30" s="9" t="str">
        <f t="shared" si="1"/>
        <v/>
      </c>
      <c r="O30" s="5"/>
      <c r="P30" s="10" t="str">
        <f>IF(C30="","",IF(COUNTIFS($C$9:C30,C30)=1,1,0))</f>
        <v/>
      </c>
      <c r="Q30" s="1"/>
    </row>
    <row r="31" spans="1:17" ht="43" customHeight="1">
      <c r="A31" s="1"/>
      <c r="B31" s="4"/>
      <c r="C31" s="4"/>
      <c r="D31" s="4"/>
      <c r="E31" s="4"/>
      <c r="F31" s="4"/>
      <c r="G31" s="4"/>
      <c r="H31" s="4"/>
      <c r="I31" s="4"/>
      <c r="J31" s="4"/>
      <c r="K31" s="11"/>
      <c r="L31" s="4"/>
      <c r="M31" s="9" t="str">
        <f t="shared" si="0"/>
        <v/>
      </c>
      <c r="N31" s="9" t="str">
        <f t="shared" si="1"/>
        <v/>
      </c>
      <c r="O31" s="4"/>
      <c r="P31" s="10" t="str">
        <f>IF(C31="","",IF(COUNTIFS($C$9:C31,C31)=1,1,0))</f>
        <v/>
      </c>
      <c r="Q31" s="1"/>
    </row>
    <row r="32" spans="1:17" ht="43" customHeight="1">
      <c r="A32" s="1"/>
      <c r="B32" s="5"/>
      <c r="C32" s="5"/>
      <c r="D32" s="5"/>
      <c r="E32" s="5"/>
      <c r="F32" s="5"/>
      <c r="G32" s="5"/>
      <c r="H32" s="5"/>
      <c r="I32" s="5"/>
      <c r="J32" s="5"/>
      <c r="K32" s="12"/>
      <c r="L32" s="5"/>
      <c r="M32" s="9" t="str">
        <f t="shared" si="0"/>
        <v/>
      </c>
      <c r="N32" s="9" t="str">
        <f t="shared" si="1"/>
        <v/>
      </c>
      <c r="O32" s="5"/>
      <c r="P32" s="10" t="str">
        <f>IF(C32="","",IF(COUNTIFS($C$9:C32,C32)=1,1,0))</f>
        <v/>
      </c>
      <c r="Q32" s="1"/>
    </row>
    <row r="33" spans="1:17" ht="43" customHeight="1">
      <c r="A33" s="1"/>
      <c r="B33" s="4"/>
      <c r="C33" s="4"/>
      <c r="D33" s="4"/>
      <c r="E33" s="4"/>
      <c r="F33" s="4"/>
      <c r="G33" s="4"/>
      <c r="H33" s="4"/>
      <c r="I33" s="4"/>
      <c r="J33" s="4"/>
      <c r="K33" s="11"/>
      <c r="L33" s="4"/>
      <c r="M33" s="9" t="str">
        <f t="shared" si="0"/>
        <v/>
      </c>
      <c r="N33" s="9" t="str">
        <f t="shared" si="1"/>
        <v/>
      </c>
      <c r="O33" s="4"/>
      <c r="P33" s="10" t="str">
        <f>IF(C33="","",IF(COUNTIFS($C$9:C33,C33)=1,1,0))</f>
        <v/>
      </c>
      <c r="Q33" s="1"/>
    </row>
    <row r="34" spans="1:17" ht="43" customHeight="1">
      <c r="A34" s="1"/>
      <c r="B34" s="5"/>
      <c r="C34" s="5"/>
      <c r="D34" s="5"/>
      <c r="E34" s="5"/>
      <c r="F34" s="5"/>
      <c r="G34" s="5"/>
      <c r="H34" s="5"/>
      <c r="I34" s="5"/>
      <c r="J34" s="5"/>
      <c r="K34" s="12"/>
      <c r="L34" s="5"/>
      <c r="M34" s="9" t="str">
        <f t="shared" si="0"/>
        <v/>
      </c>
      <c r="N34" s="9" t="str">
        <f t="shared" si="1"/>
        <v/>
      </c>
      <c r="O34" s="5"/>
      <c r="P34" s="10" t="str">
        <f>IF(C34="","",IF(COUNTIFS($C$9:C34,C34)=1,1,0))</f>
        <v/>
      </c>
      <c r="Q34" s="1"/>
    </row>
    <row r="35" spans="1:17" ht="43" customHeight="1">
      <c r="A35" s="1"/>
      <c r="B35" s="4"/>
      <c r="C35" s="4"/>
      <c r="D35" s="4"/>
      <c r="E35" s="4"/>
      <c r="F35" s="4"/>
      <c r="G35" s="4"/>
      <c r="H35" s="4"/>
      <c r="I35" s="4"/>
      <c r="J35" s="4"/>
      <c r="K35" s="11"/>
      <c r="L35" s="4"/>
      <c r="M35" s="9" t="str">
        <f t="shared" si="0"/>
        <v/>
      </c>
      <c r="N35" s="9" t="str">
        <f t="shared" si="1"/>
        <v/>
      </c>
      <c r="O35" s="4"/>
      <c r="P35" s="10" t="str">
        <f>IF(C35="","",IF(COUNTIFS($C$9:C35,C35)=1,1,0))</f>
        <v/>
      </c>
      <c r="Q35" s="1"/>
    </row>
    <row r="36" spans="1:17" ht="43" customHeight="1">
      <c r="A36" s="1"/>
      <c r="B36" s="5"/>
      <c r="C36" s="5"/>
      <c r="D36" s="5"/>
      <c r="E36" s="5"/>
      <c r="F36" s="5"/>
      <c r="G36" s="5"/>
      <c r="H36" s="5"/>
      <c r="I36" s="5"/>
      <c r="J36" s="5"/>
      <c r="K36" s="12"/>
      <c r="L36" s="5"/>
      <c r="M36" s="9" t="str">
        <f t="shared" si="0"/>
        <v/>
      </c>
      <c r="N36" s="9" t="str">
        <f t="shared" si="1"/>
        <v/>
      </c>
      <c r="O36" s="5"/>
      <c r="P36" s="10" t="str">
        <f>IF(C36="","",IF(COUNTIFS($C$9:C36,C36)=1,1,0))</f>
        <v/>
      </c>
      <c r="Q36" s="1"/>
    </row>
    <row r="37" spans="1:17" ht="43" customHeight="1">
      <c r="A37" s="1"/>
      <c r="B37" s="4"/>
      <c r="C37" s="4"/>
      <c r="D37" s="4"/>
      <c r="E37" s="4"/>
      <c r="F37" s="4"/>
      <c r="G37" s="4"/>
      <c r="H37" s="4"/>
      <c r="I37" s="4"/>
      <c r="J37" s="4"/>
      <c r="K37" s="11"/>
      <c r="L37" s="4"/>
      <c r="M37" s="9" t="str">
        <f t="shared" si="0"/>
        <v/>
      </c>
      <c r="N37" s="9" t="str">
        <f t="shared" si="1"/>
        <v/>
      </c>
      <c r="O37" s="4"/>
      <c r="P37" s="10" t="str">
        <f>IF(C37="","",IF(COUNTIFS($C$9:C37,C37)=1,1,0))</f>
        <v/>
      </c>
      <c r="Q37" s="1"/>
    </row>
    <row r="38" spans="1:17" ht="43" customHeight="1">
      <c r="A38" s="1"/>
      <c r="B38" s="5"/>
      <c r="C38" s="5"/>
      <c r="D38" s="5"/>
      <c r="E38" s="5"/>
      <c r="F38" s="5"/>
      <c r="G38" s="5"/>
      <c r="H38" s="5"/>
      <c r="I38" s="5"/>
      <c r="J38" s="5"/>
      <c r="K38" s="12"/>
      <c r="L38" s="5"/>
      <c r="M38" s="9" t="str">
        <f t="shared" si="0"/>
        <v/>
      </c>
      <c r="N38" s="9" t="str">
        <f t="shared" si="1"/>
        <v/>
      </c>
      <c r="O38" s="5"/>
      <c r="P38" s="10" t="str">
        <f>IF(C38="","",IF(COUNTIFS($C$9:C38,C38)=1,1,0))</f>
        <v/>
      </c>
      <c r="Q38" s="1"/>
    </row>
    <row r="39" spans="1:17" ht="43" customHeight="1">
      <c r="A39" s="1"/>
      <c r="B39" s="4"/>
      <c r="C39" s="4"/>
      <c r="D39" s="4"/>
      <c r="E39" s="4"/>
      <c r="F39" s="4"/>
      <c r="G39" s="4"/>
      <c r="H39" s="4"/>
      <c r="I39" s="4"/>
      <c r="J39" s="4"/>
      <c r="K39" s="11"/>
      <c r="L39" s="4"/>
      <c r="M39" s="9" t="str">
        <f t="shared" si="0"/>
        <v/>
      </c>
      <c r="N39" s="9" t="str">
        <f t="shared" si="1"/>
        <v/>
      </c>
      <c r="O39" s="4"/>
      <c r="P39" s="10" t="str">
        <f>IF(C39="","",IF(COUNTIFS($C$9:C39,C39)=1,1,0))</f>
        <v/>
      </c>
      <c r="Q39" s="1"/>
    </row>
    <row r="40" spans="1:17" ht="43" customHeight="1">
      <c r="A40" s="1"/>
      <c r="B40" s="5"/>
      <c r="C40" s="5"/>
      <c r="D40" s="5"/>
      <c r="E40" s="5"/>
      <c r="F40" s="5"/>
      <c r="G40" s="5"/>
      <c r="H40" s="5"/>
      <c r="I40" s="5"/>
      <c r="J40" s="5"/>
      <c r="K40" s="12"/>
      <c r="L40" s="5"/>
      <c r="M40" s="9" t="str">
        <f t="shared" si="0"/>
        <v/>
      </c>
      <c r="N40" s="9" t="str">
        <f t="shared" si="1"/>
        <v/>
      </c>
      <c r="O40" s="5"/>
      <c r="P40" s="10" t="str">
        <f>IF(C40="","",IF(COUNTIFS($C$9:C40,C40)=1,1,0))</f>
        <v/>
      </c>
      <c r="Q40" s="1"/>
    </row>
    <row r="41" spans="1:17" ht="43" customHeight="1">
      <c r="A41" s="1"/>
      <c r="B41" s="4"/>
      <c r="C41" s="4"/>
      <c r="D41" s="4"/>
      <c r="E41" s="4"/>
      <c r="F41" s="4"/>
      <c r="G41" s="4"/>
      <c r="H41" s="4"/>
      <c r="I41" s="4"/>
      <c r="J41" s="4"/>
      <c r="K41" s="11"/>
      <c r="L41" s="4"/>
      <c r="M41" s="9" t="str">
        <f t="shared" ref="M41:M72" si="2">IF(COUNTA(B41:L41,O41)=0,"",IF(OR(L41="Complete",L41="Not required"),"Closed",IF(K41="","No due date",IF(NOT(ISNUMBER(K41)),"Check date",IF(K41&lt;$K$5,"Overdue",IF(K41=$K$5,"Due today",IF(K41&lt;=$K$5+7,"Due in 7 days","On track")))))))</f>
        <v/>
      </c>
      <c r="N41" s="9" t="str">
        <f t="shared" ref="N41:N72" si="3">IF(COUNTA(B41:L41,O41)=0,"",IF(B41="","ID; ",IF(COUNTIFS($B$9:$B$208,B41)&gt;1,"Duplicate ID; ",""))&amp;IF(C41="","Team; ","")&amp;IF(F41="","Change; ","")&amp;IF(G41="","Impact; ","")&amp;IF(L41="","Status; ","")&amp;IF(AND(L41&lt;&gt;"Not required",I41=""),"Action; ","")&amp;IF(AND(L41&lt;&gt;"Not required",J41=""),"Owner; ","")&amp;IF(AND(L41&lt;&gt;"Not required",K41=""),"Due date; ","")&amp;IF(AND(OR(L41="Complete",L41="Not required"),O41=""),"Evidence or reason; ",""))</f>
        <v/>
      </c>
      <c r="O41" s="4"/>
      <c r="P41" s="10" t="str">
        <f>IF(C41="","",IF(COUNTIFS($C$9:C41,C41)=1,1,0))</f>
        <v/>
      </c>
      <c r="Q41" s="1"/>
    </row>
    <row r="42" spans="1:17" ht="43" customHeight="1">
      <c r="A42" s="1"/>
      <c r="B42" s="5"/>
      <c r="C42" s="5"/>
      <c r="D42" s="5"/>
      <c r="E42" s="5"/>
      <c r="F42" s="5"/>
      <c r="G42" s="5"/>
      <c r="H42" s="5"/>
      <c r="I42" s="5"/>
      <c r="J42" s="5"/>
      <c r="K42" s="12"/>
      <c r="L42" s="5"/>
      <c r="M42" s="9" t="str">
        <f t="shared" si="2"/>
        <v/>
      </c>
      <c r="N42" s="9" t="str">
        <f t="shared" si="3"/>
        <v/>
      </c>
      <c r="O42" s="5"/>
      <c r="P42" s="10" t="str">
        <f>IF(C42="","",IF(COUNTIFS($C$9:C42,C42)=1,1,0))</f>
        <v/>
      </c>
      <c r="Q42" s="1"/>
    </row>
    <row r="43" spans="1:17" ht="43" customHeight="1">
      <c r="A43" s="1"/>
      <c r="B43" s="4"/>
      <c r="C43" s="4"/>
      <c r="D43" s="4"/>
      <c r="E43" s="4"/>
      <c r="F43" s="4"/>
      <c r="G43" s="4"/>
      <c r="H43" s="4"/>
      <c r="I43" s="4"/>
      <c r="J43" s="4"/>
      <c r="K43" s="11"/>
      <c r="L43" s="4"/>
      <c r="M43" s="9" t="str">
        <f t="shared" si="2"/>
        <v/>
      </c>
      <c r="N43" s="9" t="str">
        <f t="shared" si="3"/>
        <v/>
      </c>
      <c r="O43" s="4"/>
      <c r="P43" s="10" t="str">
        <f>IF(C43="","",IF(COUNTIFS($C$9:C43,C43)=1,1,0))</f>
        <v/>
      </c>
      <c r="Q43" s="1"/>
    </row>
    <row r="44" spans="1:17" ht="43" customHeight="1">
      <c r="A44" s="1"/>
      <c r="B44" s="5"/>
      <c r="C44" s="5"/>
      <c r="D44" s="5"/>
      <c r="E44" s="5"/>
      <c r="F44" s="5"/>
      <c r="G44" s="5"/>
      <c r="H44" s="5"/>
      <c r="I44" s="5"/>
      <c r="J44" s="5"/>
      <c r="K44" s="12"/>
      <c r="L44" s="5"/>
      <c r="M44" s="9" t="str">
        <f t="shared" si="2"/>
        <v/>
      </c>
      <c r="N44" s="9" t="str">
        <f t="shared" si="3"/>
        <v/>
      </c>
      <c r="O44" s="5"/>
      <c r="P44" s="10" t="str">
        <f>IF(C44="","",IF(COUNTIFS($C$9:C44,C44)=1,1,0))</f>
        <v/>
      </c>
      <c r="Q44" s="1"/>
    </row>
    <row r="45" spans="1:17" ht="43" customHeight="1">
      <c r="A45" s="1"/>
      <c r="B45" s="4"/>
      <c r="C45" s="4"/>
      <c r="D45" s="4"/>
      <c r="E45" s="4"/>
      <c r="F45" s="4"/>
      <c r="G45" s="4"/>
      <c r="H45" s="4"/>
      <c r="I45" s="4"/>
      <c r="J45" s="4"/>
      <c r="K45" s="11"/>
      <c r="L45" s="4"/>
      <c r="M45" s="9" t="str">
        <f t="shared" si="2"/>
        <v/>
      </c>
      <c r="N45" s="9" t="str">
        <f t="shared" si="3"/>
        <v/>
      </c>
      <c r="O45" s="4"/>
      <c r="P45" s="10" t="str">
        <f>IF(C45="","",IF(COUNTIFS($C$9:C45,C45)=1,1,0))</f>
        <v/>
      </c>
      <c r="Q45" s="1"/>
    </row>
    <row r="46" spans="1:17" ht="43" customHeight="1">
      <c r="A46" s="1"/>
      <c r="B46" s="5"/>
      <c r="C46" s="5"/>
      <c r="D46" s="5"/>
      <c r="E46" s="5"/>
      <c r="F46" s="5"/>
      <c r="G46" s="5"/>
      <c r="H46" s="5"/>
      <c r="I46" s="5"/>
      <c r="J46" s="5"/>
      <c r="K46" s="12"/>
      <c r="L46" s="5"/>
      <c r="M46" s="9" t="str">
        <f t="shared" si="2"/>
        <v/>
      </c>
      <c r="N46" s="9" t="str">
        <f t="shared" si="3"/>
        <v/>
      </c>
      <c r="O46" s="5"/>
      <c r="P46" s="10" t="str">
        <f>IF(C46="","",IF(COUNTIFS($C$9:C46,C46)=1,1,0))</f>
        <v/>
      </c>
      <c r="Q46" s="1"/>
    </row>
    <row r="47" spans="1:17" ht="43" customHeight="1">
      <c r="A47" s="1"/>
      <c r="B47" s="4"/>
      <c r="C47" s="4"/>
      <c r="D47" s="4"/>
      <c r="E47" s="4"/>
      <c r="F47" s="4"/>
      <c r="G47" s="4"/>
      <c r="H47" s="4"/>
      <c r="I47" s="4"/>
      <c r="J47" s="4"/>
      <c r="K47" s="11"/>
      <c r="L47" s="4"/>
      <c r="M47" s="9" t="str">
        <f t="shared" si="2"/>
        <v/>
      </c>
      <c r="N47" s="9" t="str">
        <f t="shared" si="3"/>
        <v/>
      </c>
      <c r="O47" s="4"/>
      <c r="P47" s="10" t="str">
        <f>IF(C47="","",IF(COUNTIFS($C$9:C47,C47)=1,1,0))</f>
        <v/>
      </c>
      <c r="Q47" s="1"/>
    </row>
    <row r="48" spans="1:17" ht="43" customHeight="1">
      <c r="A48" s="1"/>
      <c r="B48" s="5"/>
      <c r="C48" s="5"/>
      <c r="D48" s="5"/>
      <c r="E48" s="5"/>
      <c r="F48" s="5"/>
      <c r="G48" s="5"/>
      <c r="H48" s="5"/>
      <c r="I48" s="5"/>
      <c r="J48" s="5"/>
      <c r="K48" s="12"/>
      <c r="L48" s="5"/>
      <c r="M48" s="9" t="str">
        <f t="shared" si="2"/>
        <v/>
      </c>
      <c r="N48" s="9" t="str">
        <f t="shared" si="3"/>
        <v/>
      </c>
      <c r="O48" s="5"/>
      <c r="P48" s="10" t="str">
        <f>IF(C48="","",IF(COUNTIFS($C$9:C48,C48)=1,1,0))</f>
        <v/>
      </c>
      <c r="Q48" s="1"/>
    </row>
    <row r="49" spans="1:17" ht="43" customHeight="1">
      <c r="A49" s="1"/>
      <c r="B49" s="4"/>
      <c r="C49" s="4"/>
      <c r="D49" s="4"/>
      <c r="E49" s="4"/>
      <c r="F49" s="4"/>
      <c r="G49" s="4"/>
      <c r="H49" s="4"/>
      <c r="I49" s="4"/>
      <c r="J49" s="4"/>
      <c r="K49" s="11"/>
      <c r="L49" s="4"/>
      <c r="M49" s="9" t="str">
        <f t="shared" si="2"/>
        <v/>
      </c>
      <c r="N49" s="9" t="str">
        <f t="shared" si="3"/>
        <v/>
      </c>
      <c r="O49" s="4"/>
      <c r="P49" s="10" t="str">
        <f>IF(C49="","",IF(COUNTIFS($C$9:C49,C49)=1,1,0))</f>
        <v/>
      </c>
      <c r="Q49" s="1"/>
    </row>
    <row r="50" spans="1:17" ht="43" customHeight="1">
      <c r="A50" s="1"/>
      <c r="B50" s="5"/>
      <c r="C50" s="5"/>
      <c r="D50" s="5"/>
      <c r="E50" s="5"/>
      <c r="F50" s="5"/>
      <c r="G50" s="5"/>
      <c r="H50" s="5"/>
      <c r="I50" s="5"/>
      <c r="J50" s="5"/>
      <c r="K50" s="12"/>
      <c r="L50" s="5"/>
      <c r="M50" s="9" t="str">
        <f t="shared" si="2"/>
        <v/>
      </c>
      <c r="N50" s="9" t="str">
        <f t="shared" si="3"/>
        <v/>
      </c>
      <c r="O50" s="5"/>
      <c r="P50" s="10" t="str">
        <f>IF(C50="","",IF(COUNTIFS($C$9:C50,C50)=1,1,0))</f>
        <v/>
      </c>
      <c r="Q50" s="1"/>
    </row>
    <row r="51" spans="1:17" ht="43" customHeight="1">
      <c r="A51" s="1"/>
      <c r="B51" s="4"/>
      <c r="C51" s="4"/>
      <c r="D51" s="4"/>
      <c r="E51" s="4"/>
      <c r="F51" s="4"/>
      <c r="G51" s="4"/>
      <c r="H51" s="4"/>
      <c r="I51" s="4"/>
      <c r="J51" s="4"/>
      <c r="K51" s="11"/>
      <c r="L51" s="4"/>
      <c r="M51" s="9" t="str">
        <f t="shared" si="2"/>
        <v/>
      </c>
      <c r="N51" s="9" t="str">
        <f t="shared" si="3"/>
        <v/>
      </c>
      <c r="O51" s="4"/>
      <c r="P51" s="10" t="str">
        <f>IF(C51="","",IF(COUNTIFS($C$9:C51,C51)=1,1,0))</f>
        <v/>
      </c>
      <c r="Q51" s="1"/>
    </row>
    <row r="52" spans="1:17" ht="43" customHeight="1">
      <c r="A52" s="1"/>
      <c r="B52" s="5"/>
      <c r="C52" s="5"/>
      <c r="D52" s="5"/>
      <c r="E52" s="5"/>
      <c r="F52" s="5"/>
      <c r="G52" s="5"/>
      <c r="H52" s="5"/>
      <c r="I52" s="5"/>
      <c r="J52" s="5"/>
      <c r="K52" s="12"/>
      <c r="L52" s="5"/>
      <c r="M52" s="9" t="str">
        <f t="shared" si="2"/>
        <v/>
      </c>
      <c r="N52" s="9" t="str">
        <f t="shared" si="3"/>
        <v/>
      </c>
      <c r="O52" s="5"/>
      <c r="P52" s="10" t="str">
        <f>IF(C52="","",IF(COUNTIFS($C$9:C52,C52)=1,1,0))</f>
        <v/>
      </c>
      <c r="Q52" s="1"/>
    </row>
    <row r="53" spans="1:17" ht="43" customHeight="1">
      <c r="A53" s="1"/>
      <c r="B53" s="4"/>
      <c r="C53" s="4"/>
      <c r="D53" s="4"/>
      <c r="E53" s="4"/>
      <c r="F53" s="4"/>
      <c r="G53" s="4"/>
      <c r="H53" s="4"/>
      <c r="I53" s="4"/>
      <c r="J53" s="4"/>
      <c r="K53" s="11"/>
      <c r="L53" s="4"/>
      <c r="M53" s="9" t="str">
        <f t="shared" si="2"/>
        <v/>
      </c>
      <c r="N53" s="9" t="str">
        <f t="shared" si="3"/>
        <v/>
      </c>
      <c r="O53" s="4"/>
      <c r="P53" s="10" t="str">
        <f>IF(C53="","",IF(COUNTIFS($C$9:C53,C53)=1,1,0))</f>
        <v/>
      </c>
      <c r="Q53" s="1"/>
    </row>
    <row r="54" spans="1:17" ht="43" customHeight="1">
      <c r="A54" s="1"/>
      <c r="B54" s="5"/>
      <c r="C54" s="5"/>
      <c r="D54" s="5"/>
      <c r="E54" s="5"/>
      <c r="F54" s="5"/>
      <c r="G54" s="5"/>
      <c r="H54" s="5"/>
      <c r="I54" s="5"/>
      <c r="J54" s="5"/>
      <c r="K54" s="12"/>
      <c r="L54" s="5"/>
      <c r="M54" s="9" t="str">
        <f t="shared" si="2"/>
        <v/>
      </c>
      <c r="N54" s="9" t="str">
        <f t="shared" si="3"/>
        <v/>
      </c>
      <c r="O54" s="5"/>
      <c r="P54" s="10" t="str">
        <f>IF(C54="","",IF(COUNTIFS($C$9:C54,C54)=1,1,0))</f>
        <v/>
      </c>
      <c r="Q54" s="1"/>
    </row>
    <row r="55" spans="1:17" ht="43" customHeight="1">
      <c r="A55" s="1"/>
      <c r="B55" s="4"/>
      <c r="C55" s="4"/>
      <c r="D55" s="4"/>
      <c r="E55" s="4"/>
      <c r="F55" s="4"/>
      <c r="G55" s="4"/>
      <c r="H55" s="4"/>
      <c r="I55" s="4"/>
      <c r="J55" s="4"/>
      <c r="K55" s="11"/>
      <c r="L55" s="4"/>
      <c r="M55" s="9" t="str">
        <f t="shared" si="2"/>
        <v/>
      </c>
      <c r="N55" s="9" t="str">
        <f t="shared" si="3"/>
        <v/>
      </c>
      <c r="O55" s="4"/>
      <c r="P55" s="10" t="str">
        <f>IF(C55="","",IF(COUNTIFS($C$9:C55,C55)=1,1,0))</f>
        <v/>
      </c>
      <c r="Q55" s="1"/>
    </row>
    <row r="56" spans="1:17" ht="43" customHeight="1">
      <c r="A56" s="1"/>
      <c r="B56" s="5"/>
      <c r="C56" s="5"/>
      <c r="D56" s="5"/>
      <c r="E56" s="5"/>
      <c r="F56" s="5"/>
      <c r="G56" s="5"/>
      <c r="H56" s="5"/>
      <c r="I56" s="5"/>
      <c r="J56" s="5"/>
      <c r="K56" s="12"/>
      <c r="L56" s="5"/>
      <c r="M56" s="9" t="str">
        <f t="shared" si="2"/>
        <v/>
      </c>
      <c r="N56" s="9" t="str">
        <f t="shared" si="3"/>
        <v/>
      </c>
      <c r="O56" s="5"/>
      <c r="P56" s="10" t="str">
        <f>IF(C56="","",IF(COUNTIFS($C$9:C56,C56)=1,1,0))</f>
        <v/>
      </c>
      <c r="Q56" s="1"/>
    </row>
    <row r="57" spans="1:17" ht="43" customHeight="1">
      <c r="A57" s="1"/>
      <c r="B57" s="4"/>
      <c r="C57" s="4"/>
      <c r="D57" s="4"/>
      <c r="E57" s="4"/>
      <c r="F57" s="4"/>
      <c r="G57" s="4"/>
      <c r="H57" s="4"/>
      <c r="I57" s="4"/>
      <c r="J57" s="4"/>
      <c r="K57" s="11"/>
      <c r="L57" s="4"/>
      <c r="M57" s="9" t="str">
        <f t="shared" si="2"/>
        <v/>
      </c>
      <c r="N57" s="9" t="str">
        <f t="shared" si="3"/>
        <v/>
      </c>
      <c r="O57" s="4"/>
      <c r="P57" s="10" t="str">
        <f>IF(C57="","",IF(COUNTIFS($C$9:C57,C57)=1,1,0))</f>
        <v/>
      </c>
      <c r="Q57" s="1"/>
    </row>
    <row r="58" spans="1:17" ht="43" customHeight="1">
      <c r="A58" s="1"/>
      <c r="B58" s="5"/>
      <c r="C58" s="5"/>
      <c r="D58" s="5"/>
      <c r="E58" s="5"/>
      <c r="F58" s="5"/>
      <c r="G58" s="5"/>
      <c r="H58" s="5"/>
      <c r="I58" s="5"/>
      <c r="J58" s="5"/>
      <c r="K58" s="12"/>
      <c r="L58" s="5"/>
      <c r="M58" s="9" t="str">
        <f t="shared" si="2"/>
        <v/>
      </c>
      <c r="N58" s="9" t="str">
        <f t="shared" si="3"/>
        <v/>
      </c>
      <c r="O58" s="5"/>
      <c r="P58" s="10" t="str">
        <f>IF(C58="","",IF(COUNTIFS($C$9:C58,C58)=1,1,0))</f>
        <v/>
      </c>
      <c r="Q58" s="1"/>
    </row>
    <row r="59" spans="1:17" ht="43" customHeight="1">
      <c r="A59" s="1"/>
      <c r="B59" s="4"/>
      <c r="C59" s="4"/>
      <c r="D59" s="4"/>
      <c r="E59" s="4"/>
      <c r="F59" s="4"/>
      <c r="G59" s="4"/>
      <c r="H59" s="4"/>
      <c r="I59" s="4"/>
      <c r="J59" s="4"/>
      <c r="K59" s="11"/>
      <c r="L59" s="4"/>
      <c r="M59" s="9" t="str">
        <f t="shared" si="2"/>
        <v/>
      </c>
      <c r="N59" s="9" t="str">
        <f t="shared" si="3"/>
        <v/>
      </c>
      <c r="O59" s="4"/>
      <c r="P59" s="10" t="str">
        <f>IF(C59="","",IF(COUNTIFS($C$9:C59,C59)=1,1,0))</f>
        <v/>
      </c>
      <c r="Q59" s="1"/>
    </row>
    <row r="60" spans="1:17" ht="43" customHeight="1">
      <c r="A60" s="1"/>
      <c r="B60" s="5"/>
      <c r="C60" s="5"/>
      <c r="D60" s="5"/>
      <c r="E60" s="5"/>
      <c r="F60" s="5"/>
      <c r="G60" s="5"/>
      <c r="H60" s="5"/>
      <c r="I60" s="5"/>
      <c r="J60" s="5"/>
      <c r="K60" s="12"/>
      <c r="L60" s="5"/>
      <c r="M60" s="9" t="str">
        <f t="shared" si="2"/>
        <v/>
      </c>
      <c r="N60" s="9" t="str">
        <f t="shared" si="3"/>
        <v/>
      </c>
      <c r="O60" s="5"/>
      <c r="P60" s="10" t="str">
        <f>IF(C60="","",IF(COUNTIFS($C$9:C60,C60)=1,1,0))</f>
        <v/>
      </c>
      <c r="Q60" s="1"/>
    </row>
    <row r="61" spans="1:17" ht="43" customHeight="1">
      <c r="A61" s="1"/>
      <c r="B61" s="4"/>
      <c r="C61" s="4"/>
      <c r="D61" s="4"/>
      <c r="E61" s="4"/>
      <c r="F61" s="4"/>
      <c r="G61" s="4"/>
      <c r="H61" s="4"/>
      <c r="I61" s="4"/>
      <c r="J61" s="4"/>
      <c r="K61" s="11"/>
      <c r="L61" s="4"/>
      <c r="M61" s="9" t="str">
        <f t="shared" si="2"/>
        <v/>
      </c>
      <c r="N61" s="9" t="str">
        <f t="shared" si="3"/>
        <v/>
      </c>
      <c r="O61" s="4"/>
      <c r="P61" s="10" t="str">
        <f>IF(C61="","",IF(COUNTIFS($C$9:C61,C61)=1,1,0))</f>
        <v/>
      </c>
      <c r="Q61" s="1"/>
    </row>
    <row r="62" spans="1:17" ht="43" customHeight="1">
      <c r="A62" s="1"/>
      <c r="B62" s="5"/>
      <c r="C62" s="5"/>
      <c r="D62" s="5"/>
      <c r="E62" s="5"/>
      <c r="F62" s="5"/>
      <c r="G62" s="5"/>
      <c r="H62" s="5"/>
      <c r="I62" s="5"/>
      <c r="J62" s="5"/>
      <c r="K62" s="12"/>
      <c r="L62" s="5"/>
      <c r="M62" s="9" t="str">
        <f t="shared" si="2"/>
        <v/>
      </c>
      <c r="N62" s="9" t="str">
        <f t="shared" si="3"/>
        <v/>
      </c>
      <c r="O62" s="5"/>
      <c r="P62" s="10" t="str">
        <f>IF(C62="","",IF(COUNTIFS($C$9:C62,C62)=1,1,0))</f>
        <v/>
      </c>
      <c r="Q62" s="1"/>
    </row>
    <row r="63" spans="1:17" ht="43" customHeight="1">
      <c r="A63" s="1"/>
      <c r="B63" s="4"/>
      <c r="C63" s="4"/>
      <c r="D63" s="4"/>
      <c r="E63" s="4"/>
      <c r="F63" s="4"/>
      <c r="G63" s="4"/>
      <c r="H63" s="4"/>
      <c r="I63" s="4"/>
      <c r="J63" s="4"/>
      <c r="K63" s="11"/>
      <c r="L63" s="4"/>
      <c r="M63" s="9" t="str">
        <f t="shared" si="2"/>
        <v/>
      </c>
      <c r="N63" s="9" t="str">
        <f t="shared" si="3"/>
        <v/>
      </c>
      <c r="O63" s="4"/>
      <c r="P63" s="10" t="str">
        <f>IF(C63="","",IF(COUNTIFS($C$9:C63,C63)=1,1,0))</f>
        <v/>
      </c>
      <c r="Q63" s="1"/>
    </row>
    <row r="64" spans="1:17" ht="43" customHeight="1">
      <c r="A64" s="1"/>
      <c r="B64" s="5"/>
      <c r="C64" s="5"/>
      <c r="D64" s="5"/>
      <c r="E64" s="5"/>
      <c r="F64" s="5"/>
      <c r="G64" s="5"/>
      <c r="H64" s="5"/>
      <c r="I64" s="5"/>
      <c r="J64" s="5"/>
      <c r="K64" s="12"/>
      <c r="L64" s="5"/>
      <c r="M64" s="9" t="str">
        <f t="shared" si="2"/>
        <v/>
      </c>
      <c r="N64" s="9" t="str">
        <f t="shared" si="3"/>
        <v/>
      </c>
      <c r="O64" s="5"/>
      <c r="P64" s="10" t="str">
        <f>IF(C64="","",IF(COUNTIFS($C$9:C64,C64)=1,1,0))</f>
        <v/>
      </c>
      <c r="Q64" s="1"/>
    </row>
    <row r="65" spans="1:17" ht="43" customHeight="1">
      <c r="A65" s="1"/>
      <c r="B65" s="4"/>
      <c r="C65" s="4"/>
      <c r="D65" s="4"/>
      <c r="E65" s="4"/>
      <c r="F65" s="4"/>
      <c r="G65" s="4"/>
      <c r="H65" s="4"/>
      <c r="I65" s="4"/>
      <c r="J65" s="4"/>
      <c r="K65" s="11"/>
      <c r="L65" s="4"/>
      <c r="M65" s="9" t="str">
        <f t="shared" si="2"/>
        <v/>
      </c>
      <c r="N65" s="9" t="str">
        <f t="shared" si="3"/>
        <v/>
      </c>
      <c r="O65" s="4"/>
      <c r="P65" s="10" t="str">
        <f>IF(C65="","",IF(COUNTIFS($C$9:C65,C65)=1,1,0))</f>
        <v/>
      </c>
      <c r="Q65" s="1"/>
    </row>
    <row r="66" spans="1:17" ht="43" customHeight="1">
      <c r="A66" s="1"/>
      <c r="B66" s="5"/>
      <c r="C66" s="5"/>
      <c r="D66" s="5"/>
      <c r="E66" s="5"/>
      <c r="F66" s="5"/>
      <c r="G66" s="5"/>
      <c r="H66" s="5"/>
      <c r="I66" s="5"/>
      <c r="J66" s="5"/>
      <c r="K66" s="12"/>
      <c r="L66" s="5"/>
      <c r="M66" s="9" t="str">
        <f t="shared" si="2"/>
        <v/>
      </c>
      <c r="N66" s="9" t="str">
        <f t="shared" si="3"/>
        <v/>
      </c>
      <c r="O66" s="5"/>
      <c r="P66" s="10" t="str">
        <f>IF(C66="","",IF(COUNTIFS($C$9:C66,C66)=1,1,0))</f>
        <v/>
      </c>
      <c r="Q66" s="1"/>
    </row>
    <row r="67" spans="1:17" ht="43" customHeight="1">
      <c r="A67" s="1"/>
      <c r="B67" s="4"/>
      <c r="C67" s="4"/>
      <c r="D67" s="4"/>
      <c r="E67" s="4"/>
      <c r="F67" s="4"/>
      <c r="G67" s="4"/>
      <c r="H67" s="4"/>
      <c r="I67" s="4"/>
      <c r="J67" s="4"/>
      <c r="K67" s="11"/>
      <c r="L67" s="4"/>
      <c r="M67" s="9" t="str">
        <f t="shared" si="2"/>
        <v/>
      </c>
      <c r="N67" s="9" t="str">
        <f t="shared" si="3"/>
        <v/>
      </c>
      <c r="O67" s="4"/>
      <c r="P67" s="10" t="str">
        <f>IF(C67="","",IF(COUNTIFS($C$9:C67,C67)=1,1,0))</f>
        <v/>
      </c>
      <c r="Q67" s="1"/>
    </row>
    <row r="68" spans="1:17" ht="43" customHeight="1">
      <c r="A68" s="1"/>
      <c r="B68" s="5"/>
      <c r="C68" s="5"/>
      <c r="D68" s="5"/>
      <c r="E68" s="5"/>
      <c r="F68" s="5"/>
      <c r="G68" s="5"/>
      <c r="H68" s="5"/>
      <c r="I68" s="5"/>
      <c r="J68" s="5"/>
      <c r="K68" s="12"/>
      <c r="L68" s="5"/>
      <c r="M68" s="9" t="str">
        <f t="shared" si="2"/>
        <v/>
      </c>
      <c r="N68" s="9" t="str">
        <f t="shared" si="3"/>
        <v/>
      </c>
      <c r="O68" s="5"/>
      <c r="P68" s="10" t="str">
        <f>IF(C68="","",IF(COUNTIFS($C$9:C68,C68)=1,1,0))</f>
        <v/>
      </c>
      <c r="Q68" s="1"/>
    </row>
    <row r="69" spans="1:17" ht="43" customHeight="1">
      <c r="A69" s="1"/>
      <c r="B69" s="4"/>
      <c r="C69" s="4"/>
      <c r="D69" s="4"/>
      <c r="E69" s="4"/>
      <c r="F69" s="4"/>
      <c r="G69" s="4"/>
      <c r="H69" s="4"/>
      <c r="I69" s="4"/>
      <c r="J69" s="4"/>
      <c r="K69" s="11"/>
      <c r="L69" s="4"/>
      <c r="M69" s="9" t="str">
        <f t="shared" si="2"/>
        <v/>
      </c>
      <c r="N69" s="9" t="str">
        <f t="shared" si="3"/>
        <v/>
      </c>
      <c r="O69" s="4"/>
      <c r="P69" s="10" t="str">
        <f>IF(C69="","",IF(COUNTIFS($C$9:C69,C69)=1,1,0))</f>
        <v/>
      </c>
      <c r="Q69" s="1"/>
    </row>
    <row r="70" spans="1:17" ht="43" customHeight="1">
      <c r="A70" s="1"/>
      <c r="B70" s="5"/>
      <c r="C70" s="5"/>
      <c r="D70" s="5"/>
      <c r="E70" s="5"/>
      <c r="F70" s="5"/>
      <c r="G70" s="5"/>
      <c r="H70" s="5"/>
      <c r="I70" s="5"/>
      <c r="J70" s="5"/>
      <c r="K70" s="12"/>
      <c r="L70" s="5"/>
      <c r="M70" s="9" t="str">
        <f t="shared" si="2"/>
        <v/>
      </c>
      <c r="N70" s="9" t="str">
        <f t="shared" si="3"/>
        <v/>
      </c>
      <c r="O70" s="5"/>
      <c r="P70" s="10" t="str">
        <f>IF(C70="","",IF(COUNTIFS($C$9:C70,C70)=1,1,0))</f>
        <v/>
      </c>
      <c r="Q70" s="1"/>
    </row>
    <row r="71" spans="1:17" ht="43" customHeight="1">
      <c r="A71" s="1"/>
      <c r="B71" s="4"/>
      <c r="C71" s="4"/>
      <c r="D71" s="4"/>
      <c r="E71" s="4"/>
      <c r="F71" s="4"/>
      <c r="G71" s="4"/>
      <c r="H71" s="4"/>
      <c r="I71" s="4"/>
      <c r="J71" s="4"/>
      <c r="K71" s="11"/>
      <c r="L71" s="4"/>
      <c r="M71" s="9" t="str">
        <f t="shared" si="2"/>
        <v/>
      </c>
      <c r="N71" s="9" t="str">
        <f t="shared" si="3"/>
        <v/>
      </c>
      <c r="O71" s="4"/>
      <c r="P71" s="10" t="str">
        <f>IF(C71="","",IF(COUNTIFS($C$9:C71,C71)=1,1,0))</f>
        <v/>
      </c>
      <c r="Q71" s="1"/>
    </row>
    <row r="72" spans="1:17" ht="43" customHeight="1">
      <c r="A72" s="1"/>
      <c r="B72" s="5"/>
      <c r="C72" s="5"/>
      <c r="D72" s="5"/>
      <c r="E72" s="5"/>
      <c r="F72" s="5"/>
      <c r="G72" s="5"/>
      <c r="H72" s="5"/>
      <c r="I72" s="5"/>
      <c r="J72" s="5"/>
      <c r="K72" s="12"/>
      <c r="L72" s="5"/>
      <c r="M72" s="9" t="str">
        <f t="shared" si="2"/>
        <v/>
      </c>
      <c r="N72" s="9" t="str">
        <f t="shared" si="3"/>
        <v/>
      </c>
      <c r="O72" s="5"/>
      <c r="P72" s="10" t="str">
        <f>IF(C72="","",IF(COUNTIFS($C$9:C72,C72)=1,1,0))</f>
        <v/>
      </c>
      <c r="Q72" s="1"/>
    </row>
    <row r="73" spans="1:17" ht="43" customHeight="1">
      <c r="A73" s="1"/>
      <c r="B73" s="4"/>
      <c r="C73" s="4"/>
      <c r="D73" s="4"/>
      <c r="E73" s="4"/>
      <c r="F73" s="4"/>
      <c r="G73" s="4"/>
      <c r="H73" s="4"/>
      <c r="I73" s="4"/>
      <c r="J73" s="4"/>
      <c r="K73" s="11"/>
      <c r="L73" s="4"/>
      <c r="M73" s="9" t="str">
        <f t="shared" ref="M73:M104" si="4">IF(COUNTA(B73:L73,O73)=0,"",IF(OR(L73="Complete",L73="Not required"),"Closed",IF(K73="","No due date",IF(NOT(ISNUMBER(K73)),"Check date",IF(K73&lt;$K$5,"Overdue",IF(K73=$K$5,"Due today",IF(K73&lt;=$K$5+7,"Due in 7 days","On track")))))))</f>
        <v/>
      </c>
      <c r="N73" s="9" t="str">
        <f t="shared" ref="N73:N104" si="5">IF(COUNTA(B73:L73,O73)=0,"",IF(B73="","ID; ",IF(COUNTIFS($B$9:$B$208,B73)&gt;1,"Duplicate ID; ",""))&amp;IF(C73="","Team; ","")&amp;IF(F73="","Change; ","")&amp;IF(G73="","Impact; ","")&amp;IF(L73="","Status; ","")&amp;IF(AND(L73&lt;&gt;"Not required",I73=""),"Action; ","")&amp;IF(AND(L73&lt;&gt;"Not required",J73=""),"Owner; ","")&amp;IF(AND(L73&lt;&gt;"Not required",K73=""),"Due date; ","")&amp;IF(AND(OR(L73="Complete",L73="Not required"),O73=""),"Evidence or reason; ",""))</f>
        <v/>
      </c>
      <c r="O73" s="4"/>
      <c r="P73" s="10" t="str">
        <f>IF(C73="","",IF(COUNTIFS($C$9:C73,C73)=1,1,0))</f>
        <v/>
      </c>
      <c r="Q73" s="1"/>
    </row>
    <row r="74" spans="1:17" ht="43" customHeight="1">
      <c r="A74" s="1"/>
      <c r="B74" s="5"/>
      <c r="C74" s="5"/>
      <c r="D74" s="5"/>
      <c r="E74" s="5"/>
      <c r="F74" s="5"/>
      <c r="G74" s="5"/>
      <c r="H74" s="5"/>
      <c r="I74" s="5"/>
      <c r="J74" s="5"/>
      <c r="K74" s="12"/>
      <c r="L74" s="5"/>
      <c r="M74" s="9" t="str">
        <f t="shared" si="4"/>
        <v/>
      </c>
      <c r="N74" s="9" t="str">
        <f t="shared" si="5"/>
        <v/>
      </c>
      <c r="O74" s="5"/>
      <c r="P74" s="10" t="str">
        <f>IF(C74="","",IF(COUNTIFS($C$9:C74,C74)=1,1,0))</f>
        <v/>
      </c>
      <c r="Q74" s="1"/>
    </row>
    <row r="75" spans="1:17" ht="43" customHeight="1">
      <c r="A75" s="1"/>
      <c r="B75" s="4"/>
      <c r="C75" s="4"/>
      <c r="D75" s="4"/>
      <c r="E75" s="4"/>
      <c r="F75" s="4"/>
      <c r="G75" s="4"/>
      <c r="H75" s="4"/>
      <c r="I75" s="4"/>
      <c r="J75" s="4"/>
      <c r="K75" s="11"/>
      <c r="L75" s="4"/>
      <c r="M75" s="9" t="str">
        <f t="shared" si="4"/>
        <v/>
      </c>
      <c r="N75" s="9" t="str">
        <f t="shared" si="5"/>
        <v/>
      </c>
      <c r="O75" s="4"/>
      <c r="P75" s="10" t="str">
        <f>IF(C75="","",IF(COUNTIFS($C$9:C75,C75)=1,1,0))</f>
        <v/>
      </c>
      <c r="Q75" s="1"/>
    </row>
    <row r="76" spans="1:17" ht="43" customHeight="1">
      <c r="A76" s="1"/>
      <c r="B76" s="5"/>
      <c r="C76" s="5"/>
      <c r="D76" s="5"/>
      <c r="E76" s="5"/>
      <c r="F76" s="5"/>
      <c r="G76" s="5"/>
      <c r="H76" s="5"/>
      <c r="I76" s="5"/>
      <c r="J76" s="5"/>
      <c r="K76" s="12"/>
      <c r="L76" s="5"/>
      <c r="M76" s="9" t="str">
        <f t="shared" si="4"/>
        <v/>
      </c>
      <c r="N76" s="9" t="str">
        <f t="shared" si="5"/>
        <v/>
      </c>
      <c r="O76" s="5"/>
      <c r="P76" s="10" t="str">
        <f>IF(C76="","",IF(COUNTIFS($C$9:C76,C76)=1,1,0))</f>
        <v/>
      </c>
      <c r="Q76" s="1"/>
    </row>
    <row r="77" spans="1:17" ht="43" customHeight="1">
      <c r="A77" s="1"/>
      <c r="B77" s="4"/>
      <c r="C77" s="4"/>
      <c r="D77" s="4"/>
      <c r="E77" s="4"/>
      <c r="F77" s="4"/>
      <c r="G77" s="4"/>
      <c r="H77" s="4"/>
      <c r="I77" s="4"/>
      <c r="J77" s="4"/>
      <c r="K77" s="11"/>
      <c r="L77" s="4"/>
      <c r="M77" s="9" t="str">
        <f t="shared" si="4"/>
        <v/>
      </c>
      <c r="N77" s="9" t="str">
        <f t="shared" si="5"/>
        <v/>
      </c>
      <c r="O77" s="4"/>
      <c r="P77" s="10" t="str">
        <f>IF(C77="","",IF(COUNTIFS($C$9:C77,C77)=1,1,0))</f>
        <v/>
      </c>
      <c r="Q77" s="1"/>
    </row>
    <row r="78" spans="1:17" ht="43" customHeight="1">
      <c r="A78" s="1"/>
      <c r="B78" s="5"/>
      <c r="C78" s="5"/>
      <c r="D78" s="5"/>
      <c r="E78" s="5"/>
      <c r="F78" s="5"/>
      <c r="G78" s="5"/>
      <c r="H78" s="5"/>
      <c r="I78" s="5"/>
      <c r="J78" s="5"/>
      <c r="K78" s="12"/>
      <c r="L78" s="5"/>
      <c r="M78" s="9" t="str">
        <f t="shared" si="4"/>
        <v/>
      </c>
      <c r="N78" s="9" t="str">
        <f t="shared" si="5"/>
        <v/>
      </c>
      <c r="O78" s="5"/>
      <c r="P78" s="10" t="str">
        <f>IF(C78="","",IF(COUNTIFS($C$9:C78,C78)=1,1,0))</f>
        <v/>
      </c>
      <c r="Q78" s="1"/>
    </row>
    <row r="79" spans="1:17" ht="43" customHeight="1">
      <c r="A79" s="1"/>
      <c r="B79" s="4"/>
      <c r="C79" s="4"/>
      <c r="D79" s="4"/>
      <c r="E79" s="4"/>
      <c r="F79" s="4"/>
      <c r="G79" s="4"/>
      <c r="H79" s="4"/>
      <c r="I79" s="4"/>
      <c r="J79" s="4"/>
      <c r="K79" s="11"/>
      <c r="L79" s="4"/>
      <c r="M79" s="9" t="str">
        <f t="shared" si="4"/>
        <v/>
      </c>
      <c r="N79" s="9" t="str">
        <f t="shared" si="5"/>
        <v/>
      </c>
      <c r="O79" s="4"/>
      <c r="P79" s="10" t="str">
        <f>IF(C79="","",IF(COUNTIFS($C$9:C79,C79)=1,1,0))</f>
        <v/>
      </c>
      <c r="Q79" s="1"/>
    </row>
    <row r="80" spans="1:17" ht="43" customHeight="1">
      <c r="A80" s="1"/>
      <c r="B80" s="5"/>
      <c r="C80" s="5"/>
      <c r="D80" s="5"/>
      <c r="E80" s="5"/>
      <c r="F80" s="5"/>
      <c r="G80" s="5"/>
      <c r="H80" s="5"/>
      <c r="I80" s="5"/>
      <c r="J80" s="5"/>
      <c r="K80" s="12"/>
      <c r="L80" s="5"/>
      <c r="M80" s="9" t="str">
        <f t="shared" si="4"/>
        <v/>
      </c>
      <c r="N80" s="9" t="str">
        <f t="shared" si="5"/>
        <v/>
      </c>
      <c r="O80" s="5"/>
      <c r="P80" s="10" t="str">
        <f>IF(C80="","",IF(COUNTIFS($C$9:C80,C80)=1,1,0))</f>
        <v/>
      </c>
      <c r="Q80" s="1"/>
    </row>
    <row r="81" spans="1:17" ht="43" customHeight="1">
      <c r="A81" s="1"/>
      <c r="B81" s="4"/>
      <c r="C81" s="4"/>
      <c r="D81" s="4"/>
      <c r="E81" s="4"/>
      <c r="F81" s="4"/>
      <c r="G81" s="4"/>
      <c r="H81" s="4"/>
      <c r="I81" s="4"/>
      <c r="J81" s="4"/>
      <c r="K81" s="11"/>
      <c r="L81" s="4"/>
      <c r="M81" s="9" t="str">
        <f t="shared" si="4"/>
        <v/>
      </c>
      <c r="N81" s="9" t="str">
        <f t="shared" si="5"/>
        <v/>
      </c>
      <c r="O81" s="4"/>
      <c r="P81" s="10" t="str">
        <f>IF(C81="","",IF(COUNTIFS($C$9:C81,C81)=1,1,0))</f>
        <v/>
      </c>
      <c r="Q81" s="1"/>
    </row>
    <row r="82" spans="1:17" ht="43" customHeight="1">
      <c r="A82" s="1"/>
      <c r="B82" s="5"/>
      <c r="C82" s="5"/>
      <c r="D82" s="5"/>
      <c r="E82" s="5"/>
      <c r="F82" s="5"/>
      <c r="G82" s="5"/>
      <c r="H82" s="5"/>
      <c r="I82" s="5"/>
      <c r="J82" s="5"/>
      <c r="K82" s="12"/>
      <c r="L82" s="5"/>
      <c r="M82" s="9" t="str">
        <f t="shared" si="4"/>
        <v/>
      </c>
      <c r="N82" s="9" t="str">
        <f t="shared" si="5"/>
        <v/>
      </c>
      <c r="O82" s="5"/>
      <c r="P82" s="10" t="str">
        <f>IF(C82="","",IF(COUNTIFS($C$9:C82,C82)=1,1,0))</f>
        <v/>
      </c>
      <c r="Q82" s="1"/>
    </row>
    <row r="83" spans="1:17" ht="43" customHeight="1">
      <c r="A83" s="1"/>
      <c r="B83" s="4"/>
      <c r="C83" s="4"/>
      <c r="D83" s="4"/>
      <c r="E83" s="4"/>
      <c r="F83" s="4"/>
      <c r="G83" s="4"/>
      <c r="H83" s="4"/>
      <c r="I83" s="4"/>
      <c r="J83" s="4"/>
      <c r="K83" s="11"/>
      <c r="L83" s="4"/>
      <c r="M83" s="9" t="str">
        <f t="shared" si="4"/>
        <v/>
      </c>
      <c r="N83" s="9" t="str">
        <f t="shared" si="5"/>
        <v/>
      </c>
      <c r="O83" s="4"/>
      <c r="P83" s="10" t="str">
        <f>IF(C83="","",IF(COUNTIFS($C$9:C83,C83)=1,1,0))</f>
        <v/>
      </c>
      <c r="Q83" s="1"/>
    </row>
    <row r="84" spans="1:17" ht="43" customHeight="1">
      <c r="A84" s="1"/>
      <c r="B84" s="5"/>
      <c r="C84" s="5"/>
      <c r="D84" s="5"/>
      <c r="E84" s="5"/>
      <c r="F84" s="5"/>
      <c r="G84" s="5"/>
      <c r="H84" s="5"/>
      <c r="I84" s="5"/>
      <c r="J84" s="5"/>
      <c r="K84" s="12"/>
      <c r="L84" s="5"/>
      <c r="M84" s="9" t="str">
        <f t="shared" si="4"/>
        <v/>
      </c>
      <c r="N84" s="9" t="str">
        <f t="shared" si="5"/>
        <v/>
      </c>
      <c r="O84" s="5"/>
      <c r="P84" s="10" t="str">
        <f>IF(C84="","",IF(COUNTIFS($C$9:C84,C84)=1,1,0))</f>
        <v/>
      </c>
      <c r="Q84" s="1"/>
    </row>
    <row r="85" spans="1:17" ht="43" customHeight="1">
      <c r="A85" s="1"/>
      <c r="B85" s="4"/>
      <c r="C85" s="4"/>
      <c r="D85" s="4"/>
      <c r="E85" s="4"/>
      <c r="F85" s="4"/>
      <c r="G85" s="4"/>
      <c r="H85" s="4"/>
      <c r="I85" s="4"/>
      <c r="J85" s="4"/>
      <c r="K85" s="11"/>
      <c r="L85" s="4"/>
      <c r="M85" s="9" t="str">
        <f t="shared" si="4"/>
        <v/>
      </c>
      <c r="N85" s="9" t="str">
        <f t="shared" si="5"/>
        <v/>
      </c>
      <c r="O85" s="4"/>
      <c r="P85" s="10" t="str">
        <f>IF(C85="","",IF(COUNTIFS($C$9:C85,C85)=1,1,0))</f>
        <v/>
      </c>
      <c r="Q85" s="1"/>
    </row>
    <row r="86" spans="1:17" ht="43" customHeight="1">
      <c r="A86" s="1"/>
      <c r="B86" s="5"/>
      <c r="C86" s="5"/>
      <c r="D86" s="5"/>
      <c r="E86" s="5"/>
      <c r="F86" s="5"/>
      <c r="G86" s="5"/>
      <c r="H86" s="5"/>
      <c r="I86" s="5"/>
      <c r="J86" s="5"/>
      <c r="K86" s="12"/>
      <c r="L86" s="5"/>
      <c r="M86" s="9" t="str">
        <f t="shared" si="4"/>
        <v/>
      </c>
      <c r="N86" s="9" t="str">
        <f t="shared" si="5"/>
        <v/>
      </c>
      <c r="O86" s="5"/>
      <c r="P86" s="10" t="str">
        <f>IF(C86="","",IF(COUNTIFS($C$9:C86,C86)=1,1,0))</f>
        <v/>
      </c>
      <c r="Q86" s="1"/>
    </row>
    <row r="87" spans="1:17" ht="43" customHeight="1">
      <c r="A87" s="1"/>
      <c r="B87" s="4"/>
      <c r="C87" s="4"/>
      <c r="D87" s="4"/>
      <c r="E87" s="4"/>
      <c r="F87" s="4"/>
      <c r="G87" s="4"/>
      <c r="H87" s="4"/>
      <c r="I87" s="4"/>
      <c r="J87" s="4"/>
      <c r="K87" s="11"/>
      <c r="L87" s="4"/>
      <c r="M87" s="9" t="str">
        <f t="shared" si="4"/>
        <v/>
      </c>
      <c r="N87" s="9" t="str">
        <f t="shared" si="5"/>
        <v/>
      </c>
      <c r="O87" s="4"/>
      <c r="P87" s="10" t="str">
        <f>IF(C87="","",IF(COUNTIFS($C$9:C87,C87)=1,1,0))</f>
        <v/>
      </c>
      <c r="Q87" s="1"/>
    </row>
    <row r="88" spans="1:17" ht="43" customHeight="1">
      <c r="A88" s="1"/>
      <c r="B88" s="5"/>
      <c r="C88" s="5"/>
      <c r="D88" s="5"/>
      <c r="E88" s="5"/>
      <c r="F88" s="5"/>
      <c r="G88" s="5"/>
      <c r="H88" s="5"/>
      <c r="I88" s="5"/>
      <c r="J88" s="5"/>
      <c r="K88" s="12"/>
      <c r="L88" s="5"/>
      <c r="M88" s="9" t="str">
        <f t="shared" si="4"/>
        <v/>
      </c>
      <c r="N88" s="9" t="str">
        <f t="shared" si="5"/>
        <v/>
      </c>
      <c r="O88" s="5"/>
      <c r="P88" s="10" t="str">
        <f>IF(C88="","",IF(COUNTIFS($C$9:C88,C88)=1,1,0))</f>
        <v/>
      </c>
      <c r="Q88" s="1"/>
    </row>
    <row r="89" spans="1:17" ht="43" customHeight="1">
      <c r="A89" s="1"/>
      <c r="B89" s="4"/>
      <c r="C89" s="4"/>
      <c r="D89" s="4"/>
      <c r="E89" s="4"/>
      <c r="F89" s="4"/>
      <c r="G89" s="4"/>
      <c r="H89" s="4"/>
      <c r="I89" s="4"/>
      <c r="J89" s="4"/>
      <c r="K89" s="11"/>
      <c r="L89" s="4"/>
      <c r="M89" s="9" t="str">
        <f t="shared" si="4"/>
        <v/>
      </c>
      <c r="N89" s="9" t="str">
        <f t="shared" si="5"/>
        <v/>
      </c>
      <c r="O89" s="4"/>
      <c r="P89" s="10" t="str">
        <f>IF(C89="","",IF(COUNTIFS($C$9:C89,C89)=1,1,0))</f>
        <v/>
      </c>
      <c r="Q89" s="1"/>
    </row>
    <row r="90" spans="1:17" ht="43" customHeight="1">
      <c r="A90" s="1"/>
      <c r="B90" s="5"/>
      <c r="C90" s="5"/>
      <c r="D90" s="5"/>
      <c r="E90" s="5"/>
      <c r="F90" s="5"/>
      <c r="G90" s="5"/>
      <c r="H90" s="5"/>
      <c r="I90" s="5"/>
      <c r="J90" s="5"/>
      <c r="K90" s="12"/>
      <c r="L90" s="5"/>
      <c r="M90" s="9" t="str">
        <f t="shared" si="4"/>
        <v/>
      </c>
      <c r="N90" s="9" t="str">
        <f t="shared" si="5"/>
        <v/>
      </c>
      <c r="O90" s="5"/>
      <c r="P90" s="10" t="str">
        <f>IF(C90="","",IF(COUNTIFS($C$9:C90,C90)=1,1,0))</f>
        <v/>
      </c>
      <c r="Q90" s="1"/>
    </row>
    <row r="91" spans="1:17" ht="43" customHeight="1">
      <c r="A91" s="1"/>
      <c r="B91" s="4"/>
      <c r="C91" s="4"/>
      <c r="D91" s="4"/>
      <c r="E91" s="4"/>
      <c r="F91" s="4"/>
      <c r="G91" s="4"/>
      <c r="H91" s="4"/>
      <c r="I91" s="4"/>
      <c r="J91" s="4"/>
      <c r="K91" s="11"/>
      <c r="L91" s="4"/>
      <c r="M91" s="9" t="str">
        <f t="shared" si="4"/>
        <v/>
      </c>
      <c r="N91" s="9" t="str">
        <f t="shared" si="5"/>
        <v/>
      </c>
      <c r="O91" s="4"/>
      <c r="P91" s="10" t="str">
        <f>IF(C91="","",IF(COUNTIFS($C$9:C91,C91)=1,1,0))</f>
        <v/>
      </c>
      <c r="Q91" s="1"/>
    </row>
    <row r="92" spans="1:17" ht="43" customHeight="1">
      <c r="A92" s="1"/>
      <c r="B92" s="5"/>
      <c r="C92" s="5"/>
      <c r="D92" s="5"/>
      <c r="E92" s="5"/>
      <c r="F92" s="5"/>
      <c r="G92" s="5"/>
      <c r="H92" s="5"/>
      <c r="I92" s="5"/>
      <c r="J92" s="5"/>
      <c r="K92" s="12"/>
      <c r="L92" s="5"/>
      <c r="M92" s="9" t="str">
        <f t="shared" si="4"/>
        <v/>
      </c>
      <c r="N92" s="9" t="str">
        <f t="shared" si="5"/>
        <v/>
      </c>
      <c r="O92" s="5"/>
      <c r="P92" s="10" t="str">
        <f>IF(C92="","",IF(COUNTIFS($C$9:C92,C92)=1,1,0))</f>
        <v/>
      </c>
      <c r="Q92" s="1"/>
    </row>
    <row r="93" spans="1:17" ht="43" customHeight="1">
      <c r="A93" s="1"/>
      <c r="B93" s="4"/>
      <c r="C93" s="4"/>
      <c r="D93" s="4"/>
      <c r="E93" s="4"/>
      <c r="F93" s="4"/>
      <c r="G93" s="4"/>
      <c r="H93" s="4"/>
      <c r="I93" s="4"/>
      <c r="J93" s="4"/>
      <c r="K93" s="11"/>
      <c r="L93" s="4"/>
      <c r="M93" s="9" t="str">
        <f t="shared" si="4"/>
        <v/>
      </c>
      <c r="N93" s="9" t="str">
        <f t="shared" si="5"/>
        <v/>
      </c>
      <c r="O93" s="4"/>
      <c r="P93" s="10" t="str">
        <f>IF(C93="","",IF(COUNTIFS($C$9:C93,C93)=1,1,0))</f>
        <v/>
      </c>
      <c r="Q93" s="1"/>
    </row>
    <row r="94" spans="1:17" ht="43" customHeight="1">
      <c r="A94" s="1"/>
      <c r="B94" s="5"/>
      <c r="C94" s="5"/>
      <c r="D94" s="5"/>
      <c r="E94" s="5"/>
      <c r="F94" s="5"/>
      <c r="G94" s="5"/>
      <c r="H94" s="5"/>
      <c r="I94" s="5"/>
      <c r="J94" s="5"/>
      <c r="K94" s="12"/>
      <c r="L94" s="5"/>
      <c r="M94" s="9" t="str">
        <f t="shared" si="4"/>
        <v/>
      </c>
      <c r="N94" s="9" t="str">
        <f t="shared" si="5"/>
        <v/>
      </c>
      <c r="O94" s="5"/>
      <c r="P94" s="10" t="str">
        <f>IF(C94="","",IF(COUNTIFS($C$9:C94,C94)=1,1,0))</f>
        <v/>
      </c>
      <c r="Q94" s="1"/>
    </row>
    <row r="95" spans="1:17" ht="43" customHeight="1">
      <c r="A95" s="1"/>
      <c r="B95" s="4"/>
      <c r="C95" s="4"/>
      <c r="D95" s="4"/>
      <c r="E95" s="4"/>
      <c r="F95" s="4"/>
      <c r="G95" s="4"/>
      <c r="H95" s="4"/>
      <c r="I95" s="4"/>
      <c r="J95" s="4"/>
      <c r="K95" s="11"/>
      <c r="L95" s="4"/>
      <c r="M95" s="9" t="str">
        <f t="shared" si="4"/>
        <v/>
      </c>
      <c r="N95" s="9" t="str">
        <f t="shared" si="5"/>
        <v/>
      </c>
      <c r="O95" s="4"/>
      <c r="P95" s="10" t="str">
        <f>IF(C95="","",IF(COUNTIFS($C$9:C95,C95)=1,1,0))</f>
        <v/>
      </c>
      <c r="Q95" s="1"/>
    </row>
    <row r="96" spans="1:17" ht="43" customHeight="1">
      <c r="A96" s="1"/>
      <c r="B96" s="5"/>
      <c r="C96" s="5"/>
      <c r="D96" s="5"/>
      <c r="E96" s="5"/>
      <c r="F96" s="5"/>
      <c r="G96" s="5"/>
      <c r="H96" s="5"/>
      <c r="I96" s="5"/>
      <c r="J96" s="5"/>
      <c r="K96" s="12"/>
      <c r="L96" s="5"/>
      <c r="M96" s="9" t="str">
        <f t="shared" si="4"/>
        <v/>
      </c>
      <c r="N96" s="9" t="str">
        <f t="shared" si="5"/>
        <v/>
      </c>
      <c r="O96" s="5"/>
      <c r="P96" s="10" t="str">
        <f>IF(C96="","",IF(COUNTIFS($C$9:C96,C96)=1,1,0))</f>
        <v/>
      </c>
      <c r="Q96" s="1"/>
    </row>
    <row r="97" spans="1:17" ht="43" customHeight="1">
      <c r="A97" s="1"/>
      <c r="B97" s="4"/>
      <c r="C97" s="4"/>
      <c r="D97" s="4"/>
      <c r="E97" s="4"/>
      <c r="F97" s="4"/>
      <c r="G97" s="4"/>
      <c r="H97" s="4"/>
      <c r="I97" s="4"/>
      <c r="J97" s="4"/>
      <c r="K97" s="11"/>
      <c r="L97" s="4"/>
      <c r="M97" s="9" t="str">
        <f t="shared" si="4"/>
        <v/>
      </c>
      <c r="N97" s="9" t="str">
        <f t="shared" si="5"/>
        <v/>
      </c>
      <c r="O97" s="4"/>
      <c r="P97" s="10" t="str">
        <f>IF(C97="","",IF(COUNTIFS($C$9:C97,C97)=1,1,0))</f>
        <v/>
      </c>
      <c r="Q97" s="1"/>
    </row>
    <row r="98" spans="1:17" ht="43" customHeight="1">
      <c r="A98" s="1"/>
      <c r="B98" s="5"/>
      <c r="C98" s="5"/>
      <c r="D98" s="5"/>
      <c r="E98" s="5"/>
      <c r="F98" s="5"/>
      <c r="G98" s="5"/>
      <c r="H98" s="5"/>
      <c r="I98" s="5"/>
      <c r="J98" s="5"/>
      <c r="K98" s="12"/>
      <c r="L98" s="5"/>
      <c r="M98" s="9" t="str">
        <f t="shared" si="4"/>
        <v/>
      </c>
      <c r="N98" s="9" t="str">
        <f t="shared" si="5"/>
        <v/>
      </c>
      <c r="O98" s="5"/>
      <c r="P98" s="10" t="str">
        <f>IF(C98="","",IF(COUNTIFS($C$9:C98,C98)=1,1,0))</f>
        <v/>
      </c>
      <c r="Q98" s="1"/>
    </row>
    <row r="99" spans="1:17" ht="43" customHeight="1">
      <c r="A99" s="1"/>
      <c r="B99" s="4"/>
      <c r="C99" s="4"/>
      <c r="D99" s="4"/>
      <c r="E99" s="4"/>
      <c r="F99" s="4"/>
      <c r="G99" s="4"/>
      <c r="H99" s="4"/>
      <c r="I99" s="4"/>
      <c r="J99" s="4"/>
      <c r="K99" s="11"/>
      <c r="L99" s="4"/>
      <c r="M99" s="9" t="str">
        <f t="shared" si="4"/>
        <v/>
      </c>
      <c r="N99" s="9" t="str">
        <f t="shared" si="5"/>
        <v/>
      </c>
      <c r="O99" s="4"/>
      <c r="P99" s="10" t="str">
        <f>IF(C99="","",IF(COUNTIFS($C$9:C99,C99)=1,1,0))</f>
        <v/>
      </c>
      <c r="Q99" s="1"/>
    </row>
    <row r="100" spans="1:17" ht="43" customHeight="1">
      <c r="A100" s="1"/>
      <c r="B100" s="5"/>
      <c r="C100" s="5"/>
      <c r="D100" s="5"/>
      <c r="E100" s="5"/>
      <c r="F100" s="5"/>
      <c r="G100" s="5"/>
      <c r="H100" s="5"/>
      <c r="I100" s="5"/>
      <c r="J100" s="5"/>
      <c r="K100" s="12"/>
      <c r="L100" s="5"/>
      <c r="M100" s="9" t="str">
        <f t="shared" si="4"/>
        <v/>
      </c>
      <c r="N100" s="9" t="str">
        <f t="shared" si="5"/>
        <v/>
      </c>
      <c r="O100" s="5"/>
      <c r="P100" s="10" t="str">
        <f>IF(C100="","",IF(COUNTIFS($C$9:C100,C100)=1,1,0))</f>
        <v/>
      </c>
      <c r="Q100" s="1"/>
    </row>
    <row r="101" spans="1:17" ht="43" customHeight="1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11"/>
      <c r="L101" s="4"/>
      <c r="M101" s="9" t="str">
        <f t="shared" si="4"/>
        <v/>
      </c>
      <c r="N101" s="9" t="str">
        <f t="shared" si="5"/>
        <v/>
      </c>
      <c r="O101" s="4"/>
      <c r="P101" s="10" t="str">
        <f>IF(C101="","",IF(COUNTIFS($C$9:C101,C101)=1,1,0))</f>
        <v/>
      </c>
      <c r="Q101" s="1"/>
    </row>
    <row r="102" spans="1:17" ht="43" customHeight="1">
      <c r="A102" s="1"/>
      <c r="B102" s="5"/>
      <c r="C102" s="5"/>
      <c r="D102" s="5"/>
      <c r="E102" s="5"/>
      <c r="F102" s="5"/>
      <c r="G102" s="5"/>
      <c r="H102" s="5"/>
      <c r="I102" s="5"/>
      <c r="J102" s="5"/>
      <c r="K102" s="12"/>
      <c r="L102" s="5"/>
      <c r="M102" s="9" t="str">
        <f t="shared" si="4"/>
        <v/>
      </c>
      <c r="N102" s="9" t="str">
        <f t="shared" si="5"/>
        <v/>
      </c>
      <c r="O102" s="5"/>
      <c r="P102" s="10" t="str">
        <f>IF(C102="","",IF(COUNTIFS($C$9:C102,C102)=1,1,0))</f>
        <v/>
      </c>
      <c r="Q102" s="1"/>
    </row>
    <row r="103" spans="1:17" ht="43" customHeight="1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11"/>
      <c r="L103" s="4"/>
      <c r="M103" s="9" t="str">
        <f t="shared" si="4"/>
        <v/>
      </c>
      <c r="N103" s="9" t="str">
        <f t="shared" si="5"/>
        <v/>
      </c>
      <c r="O103" s="4"/>
      <c r="P103" s="10" t="str">
        <f>IF(C103="","",IF(COUNTIFS($C$9:C103,C103)=1,1,0))</f>
        <v/>
      </c>
      <c r="Q103" s="1"/>
    </row>
    <row r="104" spans="1:17" ht="43" customHeight="1">
      <c r="A104" s="1"/>
      <c r="B104" s="5"/>
      <c r="C104" s="5"/>
      <c r="D104" s="5"/>
      <c r="E104" s="5"/>
      <c r="F104" s="5"/>
      <c r="G104" s="5"/>
      <c r="H104" s="5"/>
      <c r="I104" s="5"/>
      <c r="J104" s="5"/>
      <c r="K104" s="12"/>
      <c r="L104" s="5"/>
      <c r="M104" s="9" t="str">
        <f t="shared" si="4"/>
        <v/>
      </c>
      <c r="N104" s="9" t="str">
        <f t="shared" si="5"/>
        <v/>
      </c>
      <c r="O104" s="5"/>
      <c r="P104" s="10" t="str">
        <f>IF(C104="","",IF(COUNTIFS($C$9:C104,C104)=1,1,0))</f>
        <v/>
      </c>
      <c r="Q104" s="1"/>
    </row>
    <row r="105" spans="1:17" ht="43" customHeight="1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11"/>
      <c r="L105" s="4"/>
      <c r="M105" s="9" t="str">
        <f t="shared" ref="M105:M136" si="6">IF(COUNTA(B105:L105,O105)=0,"",IF(OR(L105="Complete",L105="Not required"),"Closed",IF(K105="","No due date",IF(NOT(ISNUMBER(K105)),"Check date",IF(K105&lt;$K$5,"Overdue",IF(K105=$K$5,"Due today",IF(K105&lt;=$K$5+7,"Due in 7 days","On track")))))))</f>
        <v/>
      </c>
      <c r="N105" s="9" t="str">
        <f t="shared" ref="N105:N136" si="7">IF(COUNTA(B105:L105,O105)=0,"",IF(B105="","ID; ",IF(COUNTIFS($B$9:$B$208,B105)&gt;1,"Duplicate ID; ",""))&amp;IF(C105="","Team; ","")&amp;IF(F105="","Change; ","")&amp;IF(G105="","Impact; ","")&amp;IF(L105="","Status; ","")&amp;IF(AND(L105&lt;&gt;"Not required",I105=""),"Action; ","")&amp;IF(AND(L105&lt;&gt;"Not required",J105=""),"Owner; ","")&amp;IF(AND(L105&lt;&gt;"Not required",K105=""),"Due date; ","")&amp;IF(AND(OR(L105="Complete",L105="Not required"),O105=""),"Evidence or reason; ",""))</f>
        <v/>
      </c>
      <c r="O105" s="4"/>
      <c r="P105" s="10" t="str">
        <f>IF(C105="","",IF(COUNTIFS($C$9:C105,C105)=1,1,0))</f>
        <v/>
      </c>
      <c r="Q105" s="1"/>
    </row>
    <row r="106" spans="1:17" ht="43" customHeight="1">
      <c r="A106" s="1"/>
      <c r="B106" s="5"/>
      <c r="C106" s="5"/>
      <c r="D106" s="5"/>
      <c r="E106" s="5"/>
      <c r="F106" s="5"/>
      <c r="G106" s="5"/>
      <c r="H106" s="5"/>
      <c r="I106" s="5"/>
      <c r="J106" s="5"/>
      <c r="K106" s="12"/>
      <c r="L106" s="5"/>
      <c r="M106" s="9" t="str">
        <f t="shared" si="6"/>
        <v/>
      </c>
      <c r="N106" s="9" t="str">
        <f t="shared" si="7"/>
        <v/>
      </c>
      <c r="O106" s="5"/>
      <c r="P106" s="10" t="str">
        <f>IF(C106="","",IF(COUNTIFS($C$9:C106,C106)=1,1,0))</f>
        <v/>
      </c>
      <c r="Q106" s="1"/>
    </row>
    <row r="107" spans="1:17" ht="43" customHeight="1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11"/>
      <c r="L107" s="4"/>
      <c r="M107" s="9" t="str">
        <f t="shared" si="6"/>
        <v/>
      </c>
      <c r="N107" s="9" t="str">
        <f t="shared" si="7"/>
        <v/>
      </c>
      <c r="O107" s="4"/>
      <c r="P107" s="10" t="str">
        <f>IF(C107="","",IF(COUNTIFS($C$9:C107,C107)=1,1,0))</f>
        <v/>
      </c>
      <c r="Q107" s="1"/>
    </row>
    <row r="108" spans="1:17" ht="43" customHeight="1">
      <c r="A108" s="1"/>
      <c r="B108" s="5"/>
      <c r="C108" s="5"/>
      <c r="D108" s="5"/>
      <c r="E108" s="5"/>
      <c r="F108" s="5"/>
      <c r="G108" s="5"/>
      <c r="H108" s="5"/>
      <c r="I108" s="5"/>
      <c r="J108" s="5"/>
      <c r="K108" s="12"/>
      <c r="L108" s="5"/>
      <c r="M108" s="9" t="str">
        <f t="shared" si="6"/>
        <v/>
      </c>
      <c r="N108" s="9" t="str">
        <f t="shared" si="7"/>
        <v/>
      </c>
      <c r="O108" s="5"/>
      <c r="P108" s="10" t="str">
        <f>IF(C108="","",IF(COUNTIFS($C$9:C108,C108)=1,1,0))</f>
        <v/>
      </c>
      <c r="Q108" s="1"/>
    </row>
    <row r="109" spans="1:17" ht="43" customHeight="1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11"/>
      <c r="L109" s="4"/>
      <c r="M109" s="9" t="str">
        <f t="shared" si="6"/>
        <v/>
      </c>
      <c r="N109" s="9" t="str">
        <f t="shared" si="7"/>
        <v/>
      </c>
      <c r="O109" s="4"/>
      <c r="P109" s="10" t="str">
        <f>IF(C109="","",IF(COUNTIFS($C$9:C109,C109)=1,1,0))</f>
        <v/>
      </c>
      <c r="Q109" s="1"/>
    </row>
    <row r="110" spans="1:17" ht="43" customHeight="1">
      <c r="A110" s="1"/>
      <c r="B110" s="5"/>
      <c r="C110" s="5"/>
      <c r="D110" s="5"/>
      <c r="E110" s="5"/>
      <c r="F110" s="5"/>
      <c r="G110" s="5"/>
      <c r="H110" s="5"/>
      <c r="I110" s="5"/>
      <c r="J110" s="5"/>
      <c r="K110" s="12"/>
      <c r="L110" s="5"/>
      <c r="M110" s="9" t="str">
        <f t="shared" si="6"/>
        <v/>
      </c>
      <c r="N110" s="9" t="str">
        <f t="shared" si="7"/>
        <v/>
      </c>
      <c r="O110" s="5"/>
      <c r="P110" s="10" t="str">
        <f>IF(C110="","",IF(COUNTIFS($C$9:C110,C110)=1,1,0))</f>
        <v/>
      </c>
      <c r="Q110" s="1"/>
    </row>
    <row r="111" spans="1:17" ht="43" customHeight="1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11"/>
      <c r="L111" s="4"/>
      <c r="M111" s="9" t="str">
        <f t="shared" si="6"/>
        <v/>
      </c>
      <c r="N111" s="9" t="str">
        <f t="shared" si="7"/>
        <v/>
      </c>
      <c r="O111" s="4"/>
      <c r="P111" s="10" t="str">
        <f>IF(C111="","",IF(COUNTIFS($C$9:C111,C111)=1,1,0))</f>
        <v/>
      </c>
      <c r="Q111" s="1"/>
    </row>
    <row r="112" spans="1:17" ht="43" customHeight="1">
      <c r="A112" s="1"/>
      <c r="B112" s="5"/>
      <c r="C112" s="5"/>
      <c r="D112" s="5"/>
      <c r="E112" s="5"/>
      <c r="F112" s="5"/>
      <c r="G112" s="5"/>
      <c r="H112" s="5"/>
      <c r="I112" s="5"/>
      <c r="J112" s="5"/>
      <c r="K112" s="12"/>
      <c r="L112" s="5"/>
      <c r="M112" s="9" t="str">
        <f t="shared" si="6"/>
        <v/>
      </c>
      <c r="N112" s="9" t="str">
        <f t="shared" si="7"/>
        <v/>
      </c>
      <c r="O112" s="5"/>
      <c r="P112" s="10" t="str">
        <f>IF(C112="","",IF(COUNTIFS($C$9:C112,C112)=1,1,0))</f>
        <v/>
      </c>
      <c r="Q112" s="1"/>
    </row>
    <row r="113" spans="1:17" ht="43" customHeight="1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11"/>
      <c r="L113" s="4"/>
      <c r="M113" s="9" t="str">
        <f t="shared" si="6"/>
        <v/>
      </c>
      <c r="N113" s="9" t="str">
        <f t="shared" si="7"/>
        <v/>
      </c>
      <c r="O113" s="4"/>
      <c r="P113" s="10" t="str">
        <f>IF(C113="","",IF(COUNTIFS($C$9:C113,C113)=1,1,0))</f>
        <v/>
      </c>
      <c r="Q113" s="1"/>
    </row>
    <row r="114" spans="1:17" ht="43" customHeight="1">
      <c r="A114" s="1"/>
      <c r="B114" s="5"/>
      <c r="C114" s="5"/>
      <c r="D114" s="5"/>
      <c r="E114" s="5"/>
      <c r="F114" s="5"/>
      <c r="G114" s="5"/>
      <c r="H114" s="5"/>
      <c r="I114" s="5"/>
      <c r="J114" s="5"/>
      <c r="K114" s="12"/>
      <c r="L114" s="5"/>
      <c r="M114" s="9" t="str">
        <f t="shared" si="6"/>
        <v/>
      </c>
      <c r="N114" s="9" t="str">
        <f t="shared" si="7"/>
        <v/>
      </c>
      <c r="O114" s="5"/>
      <c r="P114" s="10" t="str">
        <f>IF(C114="","",IF(COUNTIFS($C$9:C114,C114)=1,1,0))</f>
        <v/>
      </c>
      <c r="Q114" s="1"/>
    </row>
    <row r="115" spans="1:17" ht="43" customHeight="1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11"/>
      <c r="L115" s="4"/>
      <c r="M115" s="9" t="str">
        <f t="shared" si="6"/>
        <v/>
      </c>
      <c r="N115" s="9" t="str">
        <f t="shared" si="7"/>
        <v/>
      </c>
      <c r="O115" s="4"/>
      <c r="P115" s="10" t="str">
        <f>IF(C115="","",IF(COUNTIFS($C$9:C115,C115)=1,1,0))</f>
        <v/>
      </c>
      <c r="Q115" s="1"/>
    </row>
    <row r="116" spans="1:17" ht="43" customHeight="1">
      <c r="A116" s="1"/>
      <c r="B116" s="5"/>
      <c r="C116" s="5"/>
      <c r="D116" s="5"/>
      <c r="E116" s="5"/>
      <c r="F116" s="5"/>
      <c r="G116" s="5"/>
      <c r="H116" s="5"/>
      <c r="I116" s="5"/>
      <c r="J116" s="5"/>
      <c r="K116" s="12"/>
      <c r="L116" s="5"/>
      <c r="M116" s="9" t="str">
        <f t="shared" si="6"/>
        <v/>
      </c>
      <c r="N116" s="9" t="str">
        <f t="shared" si="7"/>
        <v/>
      </c>
      <c r="O116" s="5"/>
      <c r="P116" s="10" t="str">
        <f>IF(C116="","",IF(COUNTIFS($C$9:C116,C116)=1,1,0))</f>
        <v/>
      </c>
      <c r="Q116" s="1"/>
    </row>
    <row r="117" spans="1:17" ht="43" customHeight="1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11"/>
      <c r="L117" s="4"/>
      <c r="M117" s="9" t="str">
        <f t="shared" si="6"/>
        <v/>
      </c>
      <c r="N117" s="9" t="str">
        <f t="shared" si="7"/>
        <v/>
      </c>
      <c r="O117" s="4"/>
      <c r="P117" s="10" t="str">
        <f>IF(C117="","",IF(COUNTIFS($C$9:C117,C117)=1,1,0))</f>
        <v/>
      </c>
      <c r="Q117" s="1"/>
    </row>
    <row r="118" spans="1:17" ht="43" customHeight="1">
      <c r="A118" s="1"/>
      <c r="B118" s="5"/>
      <c r="C118" s="5"/>
      <c r="D118" s="5"/>
      <c r="E118" s="5"/>
      <c r="F118" s="5"/>
      <c r="G118" s="5"/>
      <c r="H118" s="5"/>
      <c r="I118" s="5"/>
      <c r="J118" s="5"/>
      <c r="K118" s="12"/>
      <c r="L118" s="5"/>
      <c r="M118" s="9" t="str">
        <f t="shared" si="6"/>
        <v/>
      </c>
      <c r="N118" s="9" t="str">
        <f t="shared" si="7"/>
        <v/>
      </c>
      <c r="O118" s="5"/>
      <c r="P118" s="10" t="str">
        <f>IF(C118="","",IF(COUNTIFS($C$9:C118,C118)=1,1,0))</f>
        <v/>
      </c>
      <c r="Q118" s="1"/>
    </row>
    <row r="119" spans="1:17" ht="43" customHeight="1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11"/>
      <c r="L119" s="4"/>
      <c r="M119" s="9" t="str">
        <f t="shared" si="6"/>
        <v/>
      </c>
      <c r="N119" s="9" t="str">
        <f t="shared" si="7"/>
        <v/>
      </c>
      <c r="O119" s="4"/>
      <c r="P119" s="10" t="str">
        <f>IF(C119="","",IF(COUNTIFS($C$9:C119,C119)=1,1,0))</f>
        <v/>
      </c>
      <c r="Q119" s="1"/>
    </row>
    <row r="120" spans="1:17" ht="43" customHeight="1">
      <c r="A120" s="1"/>
      <c r="B120" s="5"/>
      <c r="C120" s="5"/>
      <c r="D120" s="5"/>
      <c r="E120" s="5"/>
      <c r="F120" s="5"/>
      <c r="G120" s="5"/>
      <c r="H120" s="5"/>
      <c r="I120" s="5"/>
      <c r="J120" s="5"/>
      <c r="K120" s="12"/>
      <c r="L120" s="5"/>
      <c r="M120" s="9" t="str">
        <f t="shared" si="6"/>
        <v/>
      </c>
      <c r="N120" s="9" t="str">
        <f t="shared" si="7"/>
        <v/>
      </c>
      <c r="O120" s="5"/>
      <c r="P120" s="10" t="str">
        <f>IF(C120="","",IF(COUNTIFS($C$9:C120,C120)=1,1,0))</f>
        <v/>
      </c>
      <c r="Q120" s="1"/>
    </row>
    <row r="121" spans="1:17" ht="43" customHeight="1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11"/>
      <c r="L121" s="4"/>
      <c r="M121" s="9" t="str">
        <f t="shared" si="6"/>
        <v/>
      </c>
      <c r="N121" s="9" t="str">
        <f t="shared" si="7"/>
        <v/>
      </c>
      <c r="O121" s="4"/>
      <c r="P121" s="10" t="str">
        <f>IF(C121="","",IF(COUNTIFS($C$9:C121,C121)=1,1,0))</f>
        <v/>
      </c>
      <c r="Q121" s="1"/>
    </row>
    <row r="122" spans="1:17" ht="43" customHeight="1">
      <c r="A122" s="1"/>
      <c r="B122" s="5"/>
      <c r="C122" s="5"/>
      <c r="D122" s="5"/>
      <c r="E122" s="5"/>
      <c r="F122" s="5"/>
      <c r="G122" s="5"/>
      <c r="H122" s="5"/>
      <c r="I122" s="5"/>
      <c r="J122" s="5"/>
      <c r="K122" s="12"/>
      <c r="L122" s="5"/>
      <c r="M122" s="9" t="str">
        <f t="shared" si="6"/>
        <v/>
      </c>
      <c r="N122" s="9" t="str">
        <f t="shared" si="7"/>
        <v/>
      </c>
      <c r="O122" s="5"/>
      <c r="P122" s="10" t="str">
        <f>IF(C122="","",IF(COUNTIFS($C$9:C122,C122)=1,1,0))</f>
        <v/>
      </c>
      <c r="Q122" s="1"/>
    </row>
    <row r="123" spans="1:17" ht="43" customHeight="1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11"/>
      <c r="L123" s="4"/>
      <c r="M123" s="9" t="str">
        <f t="shared" si="6"/>
        <v/>
      </c>
      <c r="N123" s="9" t="str">
        <f t="shared" si="7"/>
        <v/>
      </c>
      <c r="O123" s="4"/>
      <c r="P123" s="10" t="str">
        <f>IF(C123="","",IF(COUNTIFS($C$9:C123,C123)=1,1,0))</f>
        <v/>
      </c>
      <c r="Q123" s="1"/>
    </row>
    <row r="124" spans="1:17" ht="43" customHeight="1">
      <c r="A124" s="1"/>
      <c r="B124" s="5"/>
      <c r="C124" s="5"/>
      <c r="D124" s="5"/>
      <c r="E124" s="5"/>
      <c r="F124" s="5"/>
      <c r="G124" s="5"/>
      <c r="H124" s="5"/>
      <c r="I124" s="5"/>
      <c r="J124" s="5"/>
      <c r="K124" s="12"/>
      <c r="L124" s="5"/>
      <c r="M124" s="9" t="str">
        <f t="shared" si="6"/>
        <v/>
      </c>
      <c r="N124" s="9" t="str">
        <f t="shared" si="7"/>
        <v/>
      </c>
      <c r="O124" s="5"/>
      <c r="P124" s="10" t="str">
        <f>IF(C124="","",IF(COUNTIFS($C$9:C124,C124)=1,1,0))</f>
        <v/>
      </c>
      <c r="Q124" s="1"/>
    </row>
    <row r="125" spans="1:17" ht="43" customHeight="1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11"/>
      <c r="L125" s="4"/>
      <c r="M125" s="9" t="str">
        <f t="shared" si="6"/>
        <v/>
      </c>
      <c r="N125" s="9" t="str">
        <f t="shared" si="7"/>
        <v/>
      </c>
      <c r="O125" s="4"/>
      <c r="P125" s="10" t="str">
        <f>IF(C125="","",IF(COUNTIFS($C$9:C125,C125)=1,1,0))</f>
        <v/>
      </c>
      <c r="Q125" s="1"/>
    </row>
    <row r="126" spans="1:17" ht="43" customHeight="1">
      <c r="A126" s="1"/>
      <c r="B126" s="5"/>
      <c r="C126" s="5"/>
      <c r="D126" s="5"/>
      <c r="E126" s="5"/>
      <c r="F126" s="5"/>
      <c r="G126" s="5"/>
      <c r="H126" s="5"/>
      <c r="I126" s="5"/>
      <c r="J126" s="5"/>
      <c r="K126" s="12"/>
      <c r="L126" s="5"/>
      <c r="M126" s="9" t="str">
        <f t="shared" si="6"/>
        <v/>
      </c>
      <c r="N126" s="9" t="str">
        <f t="shared" si="7"/>
        <v/>
      </c>
      <c r="O126" s="5"/>
      <c r="P126" s="10" t="str">
        <f>IF(C126="","",IF(COUNTIFS($C$9:C126,C126)=1,1,0))</f>
        <v/>
      </c>
      <c r="Q126" s="1"/>
    </row>
    <row r="127" spans="1:17" ht="43" customHeight="1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11"/>
      <c r="L127" s="4"/>
      <c r="M127" s="9" t="str">
        <f t="shared" si="6"/>
        <v/>
      </c>
      <c r="N127" s="9" t="str">
        <f t="shared" si="7"/>
        <v/>
      </c>
      <c r="O127" s="4"/>
      <c r="P127" s="10" t="str">
        <f>IF(C127="","",IF(COUNTIFS($C$9:C127,C127)=1,1,0))</f>
        <v/>
      </c>
      <c r="Q127" s="1"/>
    </row>
    <row r="128" spans="1:17" ht="43" customHeight="1">
      <c r="A128" s="1"/>
      <c r="B128" s="5"/>
      <c r="C128" s="5"/>
      <c r="D128" s="5"/>
      <c r="E128" s="5"/>
      <c r="F128" s="5"/>
      <c r="G128" s="5"/>
      <c r="H128" s="5"/>
      <c r="I128" s="5"/>
      <c r="J128" s="5"/>
      <c r="K128" s="12"/>
      <c r="L128" s="5"/>
      <c r="M128" s="9" t="str">
        <f t="shared" si="6"/>
        <v/>
      </c>
      <c r="N128" s="9" t="str">
        <f t="shared" si="7"/>
        <v/>
      </c>
      <c r="O128" s="5"/>
      <c r="P128" s="10" t="str">
        <f>IF(C128="","",IF(COUNTIFS($C$9:C128,C128)=1,1,0))</f>
        <v/>
      </c>
      <c r="Q128" s="1"/>
    </row>
    <row r="129" spans="1:17" ht="43" customHeight="1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11"/>
      <c r="L129" s="4"/>
      <c r="M129" s="9" t="str">
        <f t="shared" si="6"/>
        <v/>
      </c>
      <c r="N129" s="9" t="str">
        <f t="shared" si="7"/>
        <v/>
      </c>
      <c r="O129" s="4"/>
      <c r="P129" s="10" t="str">
        <f>IF(C129="","",IF(COUNTIFS($C$9:C129,C129)=1,1,0))</f>
        <v/>
      </c>
      <c r="Q129" s="1"/>
    </row>
    <row r="130" spans="1:17" ht="43" customHeight="1">
      <c r="A130" s="1"/>
      <c r="B130" s="5"/>
      <c r="C130" s="5"/>
      <c r="D130" s="5"/>
      <c r="E130" s="5"/>
      <c r="F130" s="5"/>
      <c r="G130" s="5"/>
      <c r="H130" s="5"/>
      <c r="I130" s="5"/>
      <c r="J130" s="5"/>
      <c r="K130" s="12"/>
      <c r="L130" s="5"/>
      <c r="M130" s="9" t="str">
        <f t="shared" si="6"/>
        <v/>
      </c>
      <c r="N130" s="9" t="str">
        <f t="shared" si="7"/>
        <v/>
      </c>
      <c r="O130" s="5"/>
      <c r="P130" s="10" t="str">
        <f>IF(C130="","",IF(COUNTIFS($C$9:C130,C130)=1,1,0))</f>
        <v/>
      </c>
      <c r="Q130" s="1"/>
    </row>
    <row r="131" spans="1:17" ht="43" customHeight="1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11"/>
      <c r="L131" s="4"/>
      <c r="M131" s="9" t="str">
        <f t="shared" si="6"/>
        <v/>
      </c>
      <c r="N131" s="9" t="str">
        <f t="shared" si="7"/>
        <v/>
      </c>
      <c r="O131" s="4"/>
      <c r="P131" s="10" t="str">
        <f>IF(C131="","",IF(COUNTIFS($C$9:C131,C131)=1,1,0))</f>
        <v/>
      </c>
      <c r="Q131" s="1"/>
    </row>
    <row r="132" spans="1:17" ht="43" customHeight="1">
      <c r="A132" s="1"/>
      <c r="B132" s="5"/>
      <c r="C132" s="5"/>
      <c r="D132" s="5"/>
      <c r="E132" s="5"/>
      <c r="F132" s="5"/>
      <c r="G132" s="5"/>
      <c r="H132" s="5"/>
      <c r="I132" s="5"/>
      <c r="J132" s="5"/>
      <c r="K132" s="12"/>
      <c r="L132" s="5"/>
      <c r="M132" s="9" t="str">
        <f t="shared" si="6"/>
        <v/>
      </c>
      <c r="N132" s="9" t="str">
        <f t="shared" si="7"/>
        <v/>
      </c>
      <c r="O132" s="5"/>
      <c r="P132" s="10" t="str">
        <f>IF(C132="","",IF(COUNTIFS($C$9:C132,C132)=1,1,0))</f>
        <v/>
      </c>
      <c r="Q132" s="1"/>
    </row>
    <row r="133" spans="1:17" ht="43" customHeight="1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11"/>
      <c r="L133" s="4"/>
      <c r="M133" s="9" t="str">
        <f t="shared" si="6"/>
        <v/>
      </c>
      <c r="N133" s="9" t="str">
        <f t="shared" si="7"/>
        <v/>
      </c>
      <c r="O133" s="4"/>
      <c r="P133" s="10" t="str">
        <f>IF(C133="","",IF(COUNTIFS($C$9:C133,C133)=1,1,0))</f>
        <v/>
      </c>
      <c r="Q133" s="1"/>
    </row>
    <row r="134" spans="1:17" ht="43" customHeight="1">
      <c r="A134" s="1"/>
      <c r="B134" s="5"/>
      <c r="C134" s="5"/>
      <c r="D134" s="5"/>
      <c r="E134" s="5"/>
      <c r="F134" s="5"/>
      <c r="G134" s="5"/>
      <c r="H134" s="5"/>
      <c r="I134" s="5"/>
      <c r="J134" s="5"/>
      <c r="K134" s="12"/>
      <c r="L134" s="5"/>
      <c r="M134" s="9" t="str">
        <f t="shared" si="6"/>
        <v/>
      </c>
      <c r="N134" s="9" t="str">
        <f t="shared" si="7"/>
        <v/>
      </c>
      <c r="O134" s="5"/>
      <c r="P134" s="10" t="str">
        <f>IF(C134="","",IF(COUNTIFS($C$9:C134,C134)=1,1,0))</f>
        <v/>
      </c>
      <c r="Q134" s="1"/>
    </row>
    <row r="135" spans="1:17" ht="43" customHeight="1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11"/>
      <c r="L135" s="4"/>
      <c r="M135" s="9" t="str">
        <f t="shared" si="6"/>
        <v/>
      </c>
      <c r="N135" s="9" t="str">
        <f t="shared" si="7"/>
        <v/>
      </c>
      <c r="O135" s="4"/>
      <c r="P135" s="10" t="str">
        <f>IF(C135="","",IF(COUNTIFS($C$9:C135,C135)=1,1,0))</f>
        <v/>
      </c>
      <c r="Q135" s="1"/>
    </row>
    <row r="136" spans="1:17" ht="43" customHeight="1">
      <c r="A136" s="1"/>
      <c r="B136" s="5"/>
      <c r="C136" s="5"/>
      <c r="D136" s="5"/>
      <c r="E136" s="5"/>
      <c r="F136" s="5"/>
      <c r="G136" s="5"/>
      <c r="H136" s="5"/>
      <c r="I136" s="5"/>
      <c r="J136" s="5"/>
      <c r="K136" s="12"/>
      <c r="L136" s="5"/>
      <c r="M136" s="9" t="str">
        <f t="shared" si="6"/>
        <v/>
      </c>
      <c r="N136" s="9" t="str">
        <f t="shared" si="7"/>
        <v/>
      </c>
      <c r="O136" s="5"/>
      <c r="P136" s="10" t="str">
        <f>IF(C136="","",IF(COUNTIFS($C$9:C136,C136)=1,1,0))</f>
        <v/>
      </c>
      <c r="Q136" s="1"/>
    </row>
    <row r="137" spans="1:17" ht="43" customHeight="1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11"/>
      <c r="L137" s="4"/>
      <c r="M137" s="9" t="str">
        <f t="shared" ref="M137:M168" si="8">IF(COUNTA(B137:L137,O137)=0,"",IF(OR(L137="Complete",L137="Not required"),"Closed",IF(K137="","No due date",IF(NOT(ISNUMBER(K137)),"Check date",IF(K137&lt;$K$5,"Overdue",IF(K137=$K$5,"Due today",IF(K137&lt;=$K$5+7,"Due in 7 days","On track")))))))</f>
        <v/>
      </c>
      <c r="N137" s="9" t="str">
        <f t="shared" ref="N137:N168" si="9">IF(COUNTA(B137:L137,O137)=0,"",IF(B137="","ID; ",IF(COUNTIFS($B$9:$B$208,B137)&gt;1,"Duplicate ID; ",""))&amp;IF(C137="","Team; ","")&amp;IF(F137="","Change; ","")&amp;IF(G137="","Impact; ","")&amp;IF(L137="","Status; ","")&amp;IF(AND(L137&lt;&gt;"Not required",I137=""),"Action; ","")&amp;IF(AND(L137&lt;&gt;"Not required",J137=""),"Owner; ","")&amp;IF(AND(L137&lt;&gt;"Not required",K137=""),"Due date; ","")&amp;IF(AND(OR(L137="Complete",L137="Not required"),O137=""),"Evidence or reason; ",""))</f>
        <v/>
      </c>
      <c r="O137" s="4"/>
      <c r="P137" s="10" t="str">
        <f>IF(C137="","",IF(COUNTIFS($C$9:C137,C137)=1,1,0))</f>
        <v/>
      </c>
      <c r="Q137" s="1"/>
    </row>
    <row r="138" spans="1:17" ht="43" customHeight="1">
      <c r="A138" s="1"/>
      <c r="B138" s="5"/>
      <c r="C138" s="5"/>
      <c r="D138" s="5"/>
      <c r="E138" s="5"/>
      <c r="F138" s="5"/>
      <c r="G138" s="5"/>
      <c r="H138" s="5"/>
      <c r="I138" s="5"/>
      <c r="J138" s="5"/>
      <c r="K138" s="12"/>
      <c r="L138" s="5"/>
      <c r="M138" s="9" t="str">
        <f t="shared" si="8"/>
        <v/>
      </c>
      <c r="N138" s="9" t="str">
        <f t="shared" si="9"/>
        <v/>
      </c>
      <c r="O138" s="5"/>
      <c r="P138" s="10" t="str">
        <f>IF(C138="","",IF(COUNTIFS($C$9:C138,C138)=1,1,0))</f>
        <v/>
      </c>
      <c r="Q138" s="1"/>
    </row>
    <row r="139" spans="1:17" ht="43" customHeight="1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11"/>
      <c r="L139" s="4"/>
      <c r="M139" s="9" t="str">
        <f t="shared" si="8"/>
        <v/>
      </c>
      <c r="N139" s="9" t="str">
        <f t="shared" si="9"/>
        <v/>
      </c>
      <c r="O139" s="4"/>
      <c r="P139" s="10" t="str">
        <f>IF(C139="","",IF(COUNTIFS($C$9:C139,C139)=1,1,0))</f>
        <v/>
      </c>
      <c r="Q139" s="1"/>
    </row>
    <row r="140" spans="1:17" ht="43" customHeight="1">
      <c r="A140" s="1"/>
      <c r="B140" s="5"/>
      <c r="C140" s="5"/>
      <c r="D140" s="5"/>
      <c r="E140" s="5"/>
      <c r="F140" s="5"/>
      <c r="G140" s="5"/>
      <c r="H140" s="5"/>
      <c r="I140" s="5"/>
      <c r="J140" s="5"/>
      <c r="K140" s="12"/>
      <c r="L140" s="5"/>
      <c r="M140" s="9" t="str">
        <f t="shared" si="8"/>
        <v/>
      </c>
      <c r="N140" s="9" t="str">
        <f t="shared" si="9"/>
        <v/>
      </c>
      <c r="O140" s="5"/>
      <c r="P140" s="10" t="str">
        <f>IF(C140="","",IF(COUNTIFS($C$9:C140,C140)=1,1,0))</f>
        <v/>
      </c>
      <c r="Q140" s="1"/>
    </row>
    <row r="141" spans="1:17" ht="43" customHeight="1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11"/>
      <c r="L141" s="4"/>
      <c r="M141" s="9" t="str">
        <f t="shared" si="8"/>
        <v/>
      </c>
      <c r="N141" s="9" t="str">
        <f t="shared" si="9"/>
        <v/>
      </c>
      <c r="O141" s="4"/>
      <c r="P141" s="10" t="str">
        <f>IF(C141="","",IF(COUNTIFS($C$9:C141,C141)=1,1,0))</f>
        <v/>
      </c>
      <c r="Q141" s="1"/>
    </row>
    <row r="142" spans="1:17" ht="43" customHeight="1">
      <c r="A142" s="1"/>
      <c r="B142" s="5"/>
      <c r="C142" s="5"/>
      <c r="D142" s="5"/>
      <c r="E142" s="5"/>
      <c r="F142" s="5"/>
      <c r="G142" s="5"/>
      <c r="H142" s="5"/>
      <c r="I142" s="5"/>
      <c r="J142" s="5"/>
      <c r="K142" s="12"/>
      <c r="L142" s="5"/>
      <c r="M142" s="9" t="str">
        <f t="shared" si="8"/>
        <v/>
      </c>
      <c r="N142" s="9" t="str">
        <f t="shared" si="9"/>
        <v/>
      </c>
      <c r="O142" s="5"/>
      <c r="P142" s="10" t="str">
        <f>IF(C142="","",IF(COUNTIFS($C$9:C142,C142)=1,1,0))</f>
        <v/>
      </c>
      <c r="Q142" s="1"/>
    </row>
    <row r="143" spans="1:17" ht="43" customHeight="1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11"/>
      <c r="L143" s="4"/>
      <c r="M143" s="9" t="str">
        <f t="shared" si="8"/>
        <v/>
      </c>
      <c r="N143" s="9" t="str">
        <f t="shared" si="9"/>
        <v/>
      </c>
      <c r="O143" s="4"/>
      <c r="P143" s="10" t="str">
        <f>IF(C143="","",IF(COUNTIFS($C$9:C143,C143)=1,1,0))</f>
        <v/>
      </c>
      <c r="Q143" s="1"/>
    </row>
    <row r="144" spans="1:17" ht="43" customHeight="1">
      <c r="A144" s="1"/>
      <c r="B144" s="5"/>
      <c r="C144" s="5"/>
      <c r="D144" s="5"/>
      <c r="E144" s="5"/>
      <c r="F144" s="5"/>
      <c r="G144" s="5"/>
      <c r="H144" s="5"/>
      <c r="I144" s="5"/>
      <c r="J144" s="5"/>
      <c r="K144" s="12"/>
      <c r="L144" s="5"/>
      <c r="M144" s="9" t="str">
        <f t="shared" si="8"/>
        <v/>
      </c>
      <c r="N144" s="9" t="str">
        <f t="shared" si="9"/>
        <v/>
      </c>
      <c r="O144" s="5"/>
      <c r="P144" s="10" t="str">
        <f>IF(C144="","",IF(COUNTIFS($C$9:C144,C144)=1,1,0))</f>
        <v/>
      </c>
      <c r="Q144" s="1"/>
    </row>
    <row r="145" spans="1:17" ht="43" customHeight="1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11"/>
      <c r="L145" s="4"/>
      <c r="M145" s="9" t="str">
        <f t="shared" si="8"/>
        <v/>
      </c>
      <c r="N145" s="9" t="str">
        <f t="shared" si="9"/>
        <v/>
      </c>
      <c r="O145" s="4"/>
      <c r="P145" s="10" t="str">
        <f>IF(C145="","",IF(COUNTIFS($C$9:C145,C145)=1,1,0))</f>
        <v/>
      </c>
      <c r="Q145" s="1"/>
    </row>
    <row r="146" spans="1:17" ht="43" customHeight="1">
      <c r="A146" s="1"/>
      <c r="B146" s="5"/>
      <c r="C146" s="5"/>
      <c r="D146" s="5"/>
      <c r="E146" s="5"/>
      <c r="F146" s="5"/>
      <c r="G146" s="5"/>
      <c r="H146" s="5"/>
      <c r="I146" s="5"/>
      <c r="J146" s="5"/>
      <c r="K146" s="12"/>
      <c r="L146" s="5"/>
      <c r="M146" s="9" t="str">
        <f t="shared" si="8"/>
        <v/>
      </c>
      <c r="N146" s="9" t="str">
        <f t="shared" si="9"/>
        <v/>
      </c>
      <c r="O146" s="5"/>
      <c r="P146" s="10" t="str">
        <f>IF(C146="","",IF(COUNTIFS($C$9:C146,C146)=1,1,0))</f>
        <v/>
      </c>
      <c r="Q146" s="1"/>
    </row>
    <row r="147" spans="1:17" ht="43" customHeight="1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11"/>
      <c r="L147" s="4"/>
      <c r="M147" s="9" t="str">
        <f t="shared" si="8"/>
        <v/>
      </c>
      <c r="N147" s="9" t="str">
        <f t="shared" si="9"/>
        <v/>
      </c>
      <c r="O147" s="4"/>
      <c r="P147" s="10" t="str">
        <f>IF(C147="","",IF(COUNTIFS($C$9:C147,C147)=1,1,0))</f>
        <v/>
      </c>
      <c r="Q147" s="1"/>
    </row>
    <row r="148" spans="1:17" ht="43" customHeight="1">
      <c r="A148" s="1"/>
      <c r="B148" s="5"/>
      <c r="C148" s="5"/>
      <c r="D148" s="5"/>
      <c r="E148" s="5"/>
      <c r="F148" s="5"/>
      <c r="G148" s="5"/>
      <c r="H148" s="5"/>
      <c r="I148" s="5"/>
      <c r="J148" s="5"/>
      <c r="K148" s="12"/>
      <c r="L148" s="5"/>
      <c r="M148" s="9" t="str">
        <f t="shared" si="8"/>
        <v/>
      </c>
      <c r="N148" s="9" t="str">
        <f t="shared" si="9"/>
        <v/>
      </c>
      <c r="O148" s="5"/>
      <c r="P148" s="10" t="str">
        <f>IF(C148="","",IF(COUNTIFS($C$9:C148,C148)=1,1,0))</f>
        <v/>
      </c>
      <c r="Q148" s="1"/>
    </row>
    <row r="149" spans="1:17" ht="43" customHeight="1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11"/>
      <c r="L149" s="4"/>
      <c r="M149" s="9" t="str">
        <f t="shared" si="8"/>
        <v/>
      </c>
      <c r="N149" s="9" t="str">
        <f t="shared" si="9"/>
        <v/>
      </c>
      <c r="O149" s="4"/>
      <c r="P149" s="10" t="str">
        <f>IF(C149="","",IF(COUNTIFS($C$9:C149,C149)=1,1,0))</f>
        <v/>
      </c>
      <c r="Q149" s="1"/>
    </row>
    <row r="150" spans="1:17" ht="43" customHeight="1">
      <c r="A150" s="1"/>
      <c r="B150" s="5"/>
      <c r="C150" s="5"/>
      <c r="D150" s="5"/>
      <c r="E150" s="5"/>
      <c r="F150" s="5"/>
      <c r="G150" s="5"/>
      <c r="H150" s="5"/>
      <c r="I150" s="5"/>
      <c r="J150" s="5"/>
      <c r="K150" s="12"/>
      <c r="L150" s="5"/>
      <c r="M150" s="9" t="str">
        <f t="shared" si="8"/>
        <v/>
      </c>
      <c r="N150" s="9" t="str">
        <f t="shared" si="9"/>
        <v/>
      </c>
      <c r="O150" s="5"/>
      <c r="P150" s="10" t="str">
        <f>IF(C150="","",IF(COUNTIFS($C$9:C150,C150)=1,1,0))</f>
        <v/>
      </c>
      <c r="Q150" s="1"/>
    </row>
    <row r="151" spans="1:17" ht="43" customHeight="1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11"/>
      <c r="L151" s="4"/>
      <c r="M151" s="9" t="str">
        <f t="shared" si="8"/>
        <v/>
      </c>
      <c r="N151" s="9" t="str">
        <f t="shared" si="9"/>
        <v/>
      </c>
      <c r="O151" s="4"/>
      <c r="P151" s="10" t="str">
        <f>IF(C151="","",IF(COUNTIFS($C$9:C151,C151)=1,1,0))</f>
        <v/>
      </c>
      <c r="Q151" s="1"/>
    </row>
    <row r="152" spans="1:17" ht="43" customHeight="1">
      <c r="A152" s="1"/>
      <c r="B152" s="5"/>
      <c r="C152" s="5"/>
      <c r="D152" s="5"/>
      <c r="E152" s="5"/>
      <c r="F152" s="5"/>
      <c r="G152" s="5"/>
      <c r="H152" s="5"/>
      <c r="I152" s="5"/>
      <c r="J152" s="5"/>
      <c r="K152" s="12"/>
      <c r="L152" s="5"/>
      <c r="M152" s="9" t="str">
        <f t="shared" si="8"/>
        <v/>
      </c>
      <c r="N152" s="9" t="str">
        <f t="shared" si="9"/>
        <v/>
      </c>
      <c r="O152" s="5"/>
      <c r="P152" s="10" t="str">
        <f>IF(C152="","",IF(COUNTIFS($C$9:C152,C152)=1,1,0))</f>
        <v/>
      </c>
      <c r="Q152" s="1"/>
    </row>
    <row r="153" spans="1:17" ht="43" customHeight="1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11"/>
      <c r="L153" s="4"/>
      <c r="M153" s="9" t="str">
        <f t="shared" si="8"/>
        <v/>
      </c>
      <c r="N153" s="9" t="str">
        <f t="shared" si="9"/>
        <v/>
      </c>
      <c r="O153" s="4"/>
      <c r="P153" s="10" t="str">
        <f>IF(C153="","",IF(COUNTIFS($C$9:C153,C153)=1,1,0))</f>
        <v/>
      </c>
      <c r="Q153" s="1"/>
    </row>
    <row r="154" spans="1:17" ht="43" customHeight="1">
      <c r="A154" s="1"/>
      <c r="B154" s="5"/>
      <c r="C154" s="5"/>
      <c r="D154" s="5"/>
      <c r="E154" s="5"/>
      <c r="F154" s="5"/>
      <c r="G154" s="5"/>
      <c r="H154" s="5"/>
      <c r="I154" s="5"/>
      <c r="J154" s="5"/>
      <c r="K154" s="12"/>
      <c r="L154" s="5"/>
      <c r="M154" s="9" t="str">
        <f t="shared" si="8"/>
        <v/>
      </c>
      <c r="N154" s="9" t="str">
        <f t="shared" si="9"/>
        <v/>
      </c>
      <c r="O154" s="5"/>
      <c r="P154" s="10" t="str">
        <f>IF(C154="","",IF(COUNTIFS($C$9:C154,C154)=1,1,0))</f>
        <v/>
      </c>
      <c r="Q154" s="1"/>
    </row>
    <row r="155" spans="1:17" ht="43" customHeight="1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11"/>
      <c r="L155" s="4"/>
      <c r="M155" s="9" t="str">
        <f t="shared" si="8"/>
        <v/>
      </c>
      <c r="N155" s="9" t="str">
        <f t="shared" si="9"/>
        <v/>
      </c>
      <c r="O155" s="4"/>
      <c r="P155" s="10" t="str">
        <f>IF(C155="","",IF(COUNTIFS($C$9:C155,C155)=1,1,0))</f>
        <v/>
      </c>
      <c r="Q155" s="1"/>
    </row>
    <row r="156" spans="1:17" ht="43" customHeight="1">
      <c r="A156" s="1"/>
      <c r="B156" s="5"/>
      <c r="C156" s="5"/>
      <c r="D156" s="5"/>
      <c r="E156" s="5"/>
      <c r="F156" s="5"/>
      <c r="G156" s="5"/>
      <c r="H156" s="5"/>
      <c r="I156" s="5"/>
      <c r="J156" s="5"/>
      <c r="K156" s="12"/>
      <c r="L156" s="5"/>
      <c r="M156" s="9" t="str">
        <f t="shared" si="8"/>
        <v/>
      </c>
      <c r="N156" s="9" t="str">
        <f t="shared" si="9"/>
        <v/>
      </c>
      <c r="O156" s="5"/>
      <c r="P156" s="10" t="str">
        <f>IF(C156="","",IF(COUNTIFS($C$9:C156,C156)=1,1,0))</f>
        <v/>
      </c>
      <c r="Q156" s="1"/>
    </row>
    <row r="157" spans="1:17" ht="43" customHeight="1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11"/>
      <c r="L157" s="4"/>
      <c r="M157" s="9" t="str">
        <f t="shared" si="8"/>
        <v/>
      </c>
      <c r="N157" s="9" t="str">
        <f t="shared" si="9"/>
        <v/>
      </c>
      <c r="O157" s="4"/>
      <c r="P157" s="10" t="str">
        <f>IF(C157="","",IF(COUNTIFS($C$9:C157,C157)=1,1,0))</f>
        <v/>
      </c>
      <c r="Q157" s="1"/>
    </row>
    <row r="158" spans="1:17" ht="43" customHeight="1">
      <c r="A158" s="1"/>
      <c r="B158" s="5"/>
      <c r="C158" s="5"/>
      <c r="D158" s="5"/>
      <c r="E158" s="5"/>
      <c r="F158" s="5"/>
      <c r="G158" s="5"/>
      <c r="H158" s="5"/>
      <c r="I158" s="5"/>
      <c r="J158" s="5"/>
      <c r="K158" s="12"/>
      <c r="L158" s="5"/>
      <c r="M158" s="9" t="str">
        <f t="shared" si="8"/>
        <v/>
      </c>
      <c r="N158" s="9" t="str">
        <f t="shared" si="9"/>
        <v/>
      </c>
      <c r="O158" s="5"/>
      <c r="P158" s="10" t="str">
        <f>IF(C158="","",IF(COUNTIFS($C$9:C158,C158)=1,1,0))</f>
        <v/>
      </c>
      <c r="Q158" s="1"/>
    </row>
    <row r="159" spans="1:17" ht="43" customHeight="1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11"/>
      <c r="L159" s="4"/>
      <c r="M159" s="9" t="str">
        <f t="shared" si="8"/>
        <v/>
      </c>
      <c r="N159" s="9" t="str">
        <f t="shared" si="9"/>
        <v/>
      </c>
      <c r="O159" s="4"/>
      <c r="P159" s="10" t="str">
        <f>IF(C159="","",IF(COUNTIFS($C$9:C159,C159)=1,1,0))</f>
        <v/>
      </c>
      <c r="Q159" s="1"/>
    </row>
    <row r="160" spans="1:17" ht="43" customHeight="1">
      <c r="A160" s="1"/>
      <c r="B160" s="5"/>
      <c r="C160" s="5"/>
      <c r="D160" s="5"/>
      <c r="E160" s="5"/>
      <c r="F160" s="5"/>
      <c r="G160" s="5"/>
      <c r="H160" s="5"/>
      <c r="I160" s="5"/>
      <c r="J160" s="5"/>
      <c r="K160" s="12"/>
      <c r="L160" s="5"/>
      <c r="M160" s="9" t="str">
        <f t="shared" si="8"/>
        <v/>
      </c>
      <c r="N160" s="9" t="str">
        <f t="shared" si="9"/>
        <v/>
      </c>
      <c r="O160" s="5"/>
      <c r="P160" s="10" t="str">
        <f>IF(C160="","",IF(COUNTIFS($C$9:C160,C160)=1,1,0))</f>
        <v/>
      </c>
      <c r="Q160" s="1"/>
    </row>
    <row r="161" spans="1:17" ht="43" customHeight="1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11"/>
      <c r="L161" s="4"/>
      <c r="M161" s="9" t="str">
        <f t="shared" si="8"/>
        <v/>
      </c>
      <c r="N161" s="9" t="str">
        <f t="shared" si="9"/>
        <v/>
      </c>
      <c r="O161" s="4"/>
      <c r="P161" s="10" t="str">
        <f>IF(C161="","",IF(COUNTIFS($C$9:C161,C161)=1,1,0))</f>
        <v/>
      </c>
      <c r="Q161" s="1"/>
    </row>
    <row r="162" spans="1:17" ht="43" customHeight="1">
      <c r="A162" s="1"/>
      <c r="B162" s="5"/>
      <c r="C162" s="5"/>
      <c r="D162" s="5"/>
      <c r="E162" s="5"/>
      <c r="F162" s="5"/>
      <c r="G162" s="5"/>
      <c r="H162" s="5"/>
      <c r="I162" s="5"/>
      <c r="J162" s="5"/>
      <c r="K162" s="12"/>
      <c r="L162" s="5"/>
      <c r="M162" s="9" t="str">
        <f t="shared" si="8"/>
        <v/>
      </c>
      <c r="N162" s="9" t="str">
        <f t="shared" si="9"/>
        <v/>
      </c>
      <c r="O162" s="5"/>
      <c r="P162" s="10" t="str">
        <f>IF(C162="","",IF(COUNTIFS($C$9:C162,C162)=1,1,0))</f>
        <v/>
      </c>
      <c r="Q162" s="1"/>
    </row>
    <row r="163" spans="1:17" ht="43" customHeight="1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11"/>
      <c r="L163" s="4"/>
      <c r="M163" s="9" t="str">
        <f t="shared" si="8"/>
        <v/>
      </c>
      <c r="N163" s="9" t="str">
        <f t="shared" si="9"/>
        <v/>
      </c>
      <c r="O163" s="4"/>
      <c r="P163" s="10" t="str">
        <f>IF(C163="","",IF(COUNTIFS($C$9:C163,C163)=1,1,0))</f>
        <v/>
      </c>
      <c r="Q163" s="1"/>
    </row>
    <row r="164" spans="1:17" ht="43" customHeight="1">
      <c r="A164" s="1"/>
      <c r="B164" s="5"/>
      <c r="C164" s="5"/>
      <c r="D164" s="5"/>
      <c r="E164" s="5"/>
      <c r="F164" s="5"/>
      <c r="G164" s="5"/>
      <c r="H164" s="5"/>
      <c r="I164" s="5"/>
      <c r="J164" s="5"/>
      <c r="K164" s="12"/>
      <c r="L164" s="5"/>
      <c r="M164" s="9" t="str">
        <f t="shared" si="8"/>
        <v/>
      </c>
      <c r="N164" s="9" t="str">
        <f t="shared" si="9"/>
        <v/>
      </c>
      <c r="O164" s="5"/>
      <c r="P164" s="10" t="str">
        <f>IF(C164="","",IF(COUNTIFS($C$9:C164,C164)=1,1,0))</f>
        <v/>
      </c>
      <c r="Q164" s="1"/>
    </row>
    <row r="165" spans="1:17" ht="43" customHeight="1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11"/>
      <c r="L165" s="4"/>
      <c r="M165" s="9" t="str">
        <f t="shared" si="8"/>
        <v/>
      </c>
      <c r="N165" s="9" t="str">
        <f t="shared" si="9"/>
        <v/>
      </c>
      <c r="O165" s="4"/>
      <c r="P165" s="10" t="str">
        <f>IF(C165="","",IF(COUNTIFS($C$9:C165,C165)=1,1,0))</f>
        <v/>
      </c>
      <c r="Q165" s="1"/>
    </row>
    <row r="166" spans="1:17" ht="43" customHeight="1">
      <c r="A166" s="1"/>
      <c r="B166" s="5"/>
      <c r="C166" s="5"/>
      <c r="D166" s="5"/>
      <c r="E166" s="5"/>
      <c r="F166" s="5"/>
      <c r="G166" s="5"/>
      <c r="H166" s="5"/>
      <c r="I166" s="5"/>
      <c r="J166" s="5"/>
      <c r="K166" s="12"/>
      <c r="L166" s="5"/>
      <c r="M166" s="9" t="str">
        <f t="shared" si="8"/>
        <v/>
      </c>
      <c r="N166" s="9" t="str">
        <f t="shared" si="9"/>
        <v/>
      </c>
      <c r="O166" s="5"/>
      <c r="P166" s="10" t="str">
        <f>IF(C166="","",IF(COUNTIFS($C$9:C166,C166)=1,1,0))</f>
        <v/>
      </c>
      <c r="Q166" s="1"/>
    </row>
    <row r="167" spans="1:17" ht="43" customHeight="1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11"/>
      <c r="L167" s="4"/>
      <c r="M167" s="9" t="str">
        <f t="shared" si="8"/>
        <v/>
      </c>
      <c r="N167" s="9" t="str">
        <f t="shared" si="9"/>
        <v/>
      </c>
      <c r="O167" s="4"/>
      <c r="P167" s="10" t="str">
        <f>IF(C167="","",IF(COUNTIFS($C$9:C167,C167)=1,1,0))</f>
        <v/>
      </c>
      <c r="Q167" s="1"/>
    </row>
    <row r="168" spans="1:17" ht="43" customHeight="1">
      <c r="A168" s="1"/>
      <c r="B168" s="5"/>
      <c r="C168" s="5"/>
      <c r="D168" s="5"/>
      <c r="E168" s="5"/>
      <c r="F168" s="5"/>
      <c r="G168" s="5"/>
      <c r="H168" s="5"/>
      <c r="I168" s="5"/>
      <c r="J168" s="5"/>
      <c r="K168" s="12"/>
      <c r="L168" s="5"/>
      <c r="M168" s="9" t="str">
        <f t="shared" si="8"/>
        <v/>
      </c>
      <c r="N168" s="9" t="str">
        <f t="shared" si="9"/>
        <v/>
      </c>
      <c r="O168" s="5"/>
      <c r="P168" s="10" t="str">
        <f>IF(C168="","",IF(COUNTIFS($C$9:C168,C168)=1,1,0))</f>
        <v/>
      </c>
      <c r="Q168" s="1"/>
    </row>
    <row r="169" spans="1:17" ht="43" customHeight="1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11"/>
      <c r="L169" s="4"/>
      <c r="M169" s="9" t="str">
        <f t="shared" ref="M169:M200" si="10">IF(COUNTA(B169:L169,O169)=0,"",IF(OR(L169="Complete",L169="Not required"),"Closed",IF(K169="","No due date",IF(NOT(ISNUMBER(K169)),"Check date",IF(K169&lt;$K$5,"Overdue",IF(K169=$K$5,"Due today",IF(K169&lt;=$K$5+7,"Due in 7 days","On track")))))))</f>
        <v/>
      </c>
      <c r="N169" s="9" t="str">
        <f t="shared" ref="N169:N200" si="11">IF(COUNTA(B169:L169,O169)=0,"",IF(B169="","ID; ",IF(COUNTIFS($B$9:$B$208,B169)&gt;1,"Duplicate ID; ",""))&amp;IF(C169="","Team; ","")&amp;IF(F169="","Change; ","")&amp;IF(G169="","Impact; ","")&amp;IF(L169="","Status; ","")&amp;IF(AND(L169&lt;&gt;"Not required",I169=""),"Action; ","")&amp;IF(AND(L169&lt;&gt;"Not required",J169=""),"Owner; ","")&amp;IF(AND(L169&lt;&gt;"Not required",K169=""),"Due date; ","")&amp;IF(AND(OR(L169="Complete",L169="Not required"),O169=""),"Evidence or reason; ",""))</f>
        <v/>
      </c>
      <c r="O169" s="4"/>
      <c r="P169" s="10" t="str">
        <f>IF(C169="","",IF(COUNTIFS($C$9:C169,C169)=1,1,0))</f>
        <v/>
      </c>
      <c r="Q169" s="1"/>
    </row>
    <row r="170" spans="1:17" ht="43" customHeight="1">
      <c r="A170" s="1"/>
      <c r="B170" s="5"/>
      <c r="C170" s="5"/>
      <c r="D170" s="5"/>
      <c r="E170" s="5"/>
      <c r="F170" s="5"/>
      <c r="G170" s="5"/>
      <c r="H170" s="5"/>
      <c r="I170" s="5"/>
      <c r="J170" s="5"/>
      <c r="K170" s="12"/>
      <c r="L170" s="5"/>
      <c r="M170" s="9" t="str">
        <f t="shared" si="10"/>
        <v/>
      </c>
      <c r="N170" s="9" t="str">
        <f t="shared" si="11"/>
        <v/>
      </c>
      <c r="O170" s="5"/>
      <c r="P170" s="10" t="str">
        <f>IF(C170="","",IF(COUNTIFS($C$9:C170,C170)=1,1,0))</f>
        <v/>
      </c>
      <c r="Q170" s="1"/>
    </row>
    <row r="171" spans="1:17" ht="43" customHeight="1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11"/>
      <c r="L171" s="4"/>
      <c r="M171" s="9" t="str">
        <f t="shared" si="10"/>
        <v/>
      </c>
      <c r="N171" s="9" t="str">
        <f t="shared" si="11"/>
        <v/>
      </c>
      <c r="O171" s="4"/>
      <c r="P171" s="10" t="str">
        <f>IF(C171="","",IF(COUNTIFS($C$9:C171,C171)=1,1,0))</f>
        <v/>
      </c>
      <c r="Q171" s="1"/>
    </row>
    <row r="172" spans="1:17" ht="43" customHeight="1">
      <c r="A172" s="1"/>
      <c r="B172" s="5"/>
      <c r="C172" s="5"/>
      <c r="D172" s="5"/>
      <c r="E172" s="5"/>
      <c r="F172" s="5"/>
      <c r="G172" s="5"/>
      <c r="H172" s="5"/>
      <c r="I172" s="5"/>
      <c r="J172" s="5"/>
      <c r="K172" s="12"/>
      <c r="L172" s="5"/>
      <c r="M172" s="9" t="str">
        <f t="shared" si="10"/>
        <v/>
      </c>
      <c r="N172" s="9" t="str">
        <f t="shared" si="11"/>
        <v/>
      </c>
      <c r="O172" s="5"/>
      <c r="P172" s="10" t="str">
        <f>IF(C172="","",IF(COUNTIFS($C$9:C172,C172)=1,1,0))</f>
        <v/>
      </c>
      <c r="Q172" s="1"/>
    </row>
    <row r="173" spans="1:17" ht="43" customHeight="1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11"/>
      <c r="L173" s="4"/>
      <c r="M173" s="9" t="str">
        <f t="shared" si="10"/>
        <v/>
      </c>
      <c r="N173" s="9" t="str">
        <f t="shared" si="11"/>
        <v/>
      </c>
      <c r="O173" s="4"/>
      <c r="P173" s="10" t="str">
        <f>IF(C173="","",IF(COUNTIFS($C$9:C173,C173)=1,1,0))</f>
        <v/>
      </c>
      <c r="Q173" s="1"/>
    </row>
    <row r="174" spans="1:17" ht="43" customHeight="1">
      <c r="A174" s="1"/>
      <c r="B174" s="5"/>
      <c r="C174" s="5"/>
      <c r="D174" s="5"/>
      <c r="E174" s="5"/>
      <c r="F174" s="5"/>
      <c r="G174" s="5"/>
      <c r="H174" s="5"/>
      <c r="I174" s="5"/>
      <c r="J174" s="5"/>
      <c r="K174" s="12"/>
      <c r="L174" s="5"/>
      <c r="M174" s="9" t="str">
        <f t="shared" si="10"/>
        <v/>
      </c>
      <c r="N174" s="9" t="str">
        <f t="shared" si="11"/>
        <v/>
      </c>
      <c r="O174" s="5"/>
      <c r="P174" s="10" t="str">
        <f>IF(C174="","",IF(COUNTIFS($C$9:C174,C174)=1,1,0))</f>
        <v/>
      </c>
      <c r="Q174" s="1"/>
    </row>
    <row r="175" spans="1:17" ht="43" customHeight="1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11"/>
      <c r="L175" s="4"/>
      <c r="M175" s="9" t="str">
        <f t="shared" si="10"/>
        <v/>
      </c>
      <c r="N175" s="9" t="str">
        <f t="shared" si="11"/>
        <v/>
      </c>
      <c r="O175" s="4"/>
      <c r="P175" s="10" t="str">
        <f>IF(C175="","",IF(COUNTIFS($C$9:C175,C175)=1,1,0))</f>
        <v/>
      </c>
      <c r="Q175" s="1"/>
    </row>
    <row r="176" spans="1:17" ht="43" customHeight="1">
      <c r="A176" s="1"/>
      <c r="B176" s="5"/>
      <c r="C176" s="5"/>
      <c r="D176" s="5"/>
      <c r="E176" s="5"/>
      <c r="F176" s="5"/>
      <c r="G176" s="5"/>
      <c r="H176" s="5"/>
      <c r="I176" s="5"/>
      <c r="J176" s="5"/>
      <c r="K176" s="12"/>
      <c r="L176" s="5"/>
      <c r="M176" s="9" t="str">
        <f t="shared" si="10"/>
        <v/>
      </c>
      <c r="N176" s="9" t="str">
        <f t="shared" si="11"/>
        <v/>
      </c>
      <c r="O176" s="5"/>
      <c r="P176" s="10" t="str">
        <f>IF(C176="","",IF(COUNTIFS($C$9:C176,C176)=1,1,0))</f>
        <v/>
      </c>
      <c r="Q176" s="1"/>
    </row>
    <row r="177" spans="1:17" ht="43" customHeight="1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11"/>
      <c r="L177" s="4"/>
      <c r="M177" s="9" t="str">
        <f t="shared" si="10"/>
        <v/>
      </c>
      <c r="N177" s="9" t="str">
        <f t="shared" si="11"/>
        <v/>
      </c>
      <c r="O177" s="4"/>
      <c r="P177" s="10" t="str">
        <f>IF(C177="","",IF(COUNTIFS($C$9:C177,C177)=1,1,0))</f>
        <v/>
      </c>
      <c r="Q177" s="1"/>
    </row>
    <row r="178" spans="1:17" ht="43" customHeight="1">
      <c r="A178" s="1"/>
      <c r="B178" s="5"/>
      <c r="C178" s="5"/>
      <c r="D178" s="5"/>
      <c r="E178" s="5"/>
      <c r="F178" s="5"/>
      <c r="G178" s="5"/>
      <c r="H178" s="5"/>
      <c r="I178" s="5"/>
      <c r="J178" s="5"/>
      <c r="K178" s="12"/>
      <c r="L178" s="5"/>
      <c r="M178" s="9" t="str">
        <f t="shared" si="10"/>
        <v/>
      </c>
      <c r="N178" s="9" t="str">
        <f t="shared" si="11"/>
        <v/>
      </c>
      <c r="O178" s="5"/>
      <c r="P178" s="10" t="str">
        <f>IF(C178="","",IF(COUNTIFS($C$9:C178,C178)=1,1,0))</f>
        <v/>
      </c>
      <c r="Q178" s="1"/>
    </row>
    <row r="179" spans="1:17" ht="43" customHeight="1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11"/>
      <c r="L179" s="4"/>
      <c r="M179" s="9" t="str">
        <f t="shared" si="10"/>
        <v/>
      </c>
      <c r="N179" s="9" t="str">
        <f t="shared" si="11"/>
        <v/>
      </c>
      <c r="O179" s="4"/>
      <c r="P179" s="10" t="str">
        <f>IF(C179="","",IF(COUNTIFS($C$9:C179,C179)=1,1,0))</f>
        <v/>
      </c>
      <c r="Q179" s="1"/>
    </row>
    <row r="180" spans="1:17" ht="43" customHeight="1">
      <c r="A180" s="1"/>
      <c r="B180" s="5"/>
      <c r="C180" s="5"/>
      <c r="D180" s="5"/>
      <c r="E180" s="5"/>
      <c r="F180" s="5"/>
      <c r="G180" s="5"/>
      <c r="H180" s="5"/>
      <c r="I180" s="5"/>
      <c r="J180" s="5"/>
      <c r="K180" s="12"/>
      <c r="L180" s="5"/>
      <c r="M180" s="9" t="str">
        <f t="shared" si="10"/>
        <v/>
      </c>
      <c r="N180" s="9" t="str">
        <f t="shared" si="11"/>
        <v/>
      </c>
      <c r="O180" s="5"/>
      <c r="P180" s="10" t="str">
        <f>IF(C180="","",IF(COUNTIFS($C$9:C180,C180)=1,1,0))</f>
        <v/>
      </c>
      <c r="Q180" s="1"/>
    </row>
    <row r="181" spans="1:17" ht="43" customHeight="1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11"/>
      <c r="L181" s="4"/>
      <c r="M181" s="9" t="str">
        <f t="shared" si="10"/>
        <v/>
      </c>
      <c r="N181" s="9" t="str">
        <f t="shared" si="11"/>
        <v/>
      </c>
      <c r="O181" s="4"/>
      <c r="P181" s="10" t="str">
        <f>IF(C181="","",IF(COUNTIFS($C$9:C181,C181)=1,1,0))</f>
        <v/>
      </c>
      <c r="Q181" s="1"/>
    </row>
    <row r="182" spans="1:17" ht="43" customHeight="1">
      <c r="A182" s="1"/>
      <c r="B182" s="5"/>
      <c r="C182" s="5"/>
      <c r="D182" s="5"/>
      <c r="E182" s="5"/>
      <c r="F182" s="5"/>
      <c r="G182" s="5"/>
      <c r="H182" s="5"/>
      <c r="I182" s="5"/>
      <c r="J182" s="5"/>
      <c r="K182" s="12"/>
      <c r="L182" s="5"/>
      <c r="M182" s="9" t="str">
        <f t="shared" si="10"/>
        <v/>
      </c>
      <c r="N182" s="9" t="str">
        <f t="shared" si="11"/>
        <v/>
      </c>
      <c r="O182" s="5"/>
      <c r="P182" s="10" t="str">
        <f>IF(C182="","",IF(COUNTIFS($C$9:C182,C182)=1,1,0))</f>
        <v/>
      </c>
      <c r="Q182" s="1"/>
    </row>
    <row r="183" spans="1:17" ht="43" customHeight="1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11"/>
      <c r="L183" s="4"/>
      <c r="M183" s="9" t="str">
        <f t="shared" si="10"/>
        <v/>
      </c>
      <c r="N183" s="9" t="str">
        <f t="shared" si="11"/>
        <v/>
      </c>
      <c r="O183" s="4"/>
      <c r="P183" s="10" t="str">
        <f>IF(C183="","",IF(COUNTIFS($C$9:C183,C183)=1,1,0))</f>
        <v/>
      </c>
      <c r="Q183" s="1"/>
    </row>
    <row r="184" spans="1:17" ht="43" customHeight="1">
      <c r="A184" s="1"/>
      <c r="B184" s="5"/>
      <c r="C184" s="5"/>
      <c r="D184" s="5"/>
      <c r="E184" s="5"/>
      <c r="F184" s="5"/>
      <c r="G184" s="5"/>
      <c r="H184" s="5"/>
      <c r="I184" s="5"/>
      <c r="J184" s="5"/>
      <c r="K184" s="12"/>
      <c r="L184" s="5"/>
      <c r="M184" s="9" t="str">
        <f t="shared" si="10"/>
        <v/>
      </c>
      <c r="N184" s="9" t="str">
        <f t="shared" si="11"/>
        <v/>
      </c>
      <c r="O184" s="5"/>
      <c r="P184" s="10" t="str">
        <f>IF(C184="","",IF(COUNTIFS($C$9:C184,C184)=1,1,0))</f>
        <v/>
      </c>
      <c r="Q184" s="1"/>
    </row>
    <row r="185" spans="1:17" ht="43" customHeight="1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11"/>
      <c r="L185" s="4"/>
      <c r="M185" s="9" t="str">
        <f t="shared" si="10"/>
        <v/>
      </c>
      <c r="N185" s="9" t="str">
        <f t="shared" si="11"/>
        <v/>
      </c>
      <c r="O185" s="4"/>
      <c r="P185" s="10" t="str">
        <f>IF(C185="","",IF(COUNTIFS($C$9:C185,C185)=1,1,0))</f>
        <v/>
      </c>
      <c r="Q185" s="1"/>
    </row>
    <row r="186" spans="1:17" ht="43" customHeight="1">
      <c r="A186" s="1"/>
      <c r="B186" s="5"/>
      <c r="C186" s="5"/>
      <c r="D186" s="5"/>
      <c r="E186" s="5"/>
      <c r="F186" s="5"/>
      <c r="G186" s="5"/>
      <c r="H186" s="5"/>
      <c r="I186" s="5"/>
      <c r="J186" s="5"/>
      <c r="K186" s="12"/>
      <c r="L186" s="5"/>
      <c r="M186" s="9" t="str">
        <f t="shared" si="10"/>
        <v/>
      </c>
      <c r="N186" s="9" t="str">
        <f t="shared" si="11"/>
        <v/>
      </c>
      <c r="O186" s="5"/>
      <c r="P186" s="10" t="str">
        <f>IF(C186="","",IF(COUNTIFS($C$9:C186,C186)=1,1,0))</f>
        <v/>
      </c>
      <c r="Q186" s="1"/>
    </row>
    <row r="187" spans="1:17" ht="43" customHeight="1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11"/>
      <c r="L187" s="4"/>
      <c r="M187" s="9" t="str">
        <f t="shared" si="10"/>
        <v/>
      </c>
      <c r="N187" s="9" t="str">
        <f t="shared" si="11"/>
        <v/>
      </c>
      <c r="O187" s="4"/>
      <c r="P187" s="10" t="str">
        <f>IF(C187="","",IF(COUNTIFS($C$9:C187,C187)=1,1,0))</f>
        <v/>
      </c>
      <c r="Q187" s="1"/>
    </row>
    <row r="188" spans="1:17" ht="43" customHeight="1">
      <c r="A188" s="1"/>
      <c r="B188" s="5"/>
      <c r="C188" s="5"/>
      <c r="D188" s="5"/>
      <c r="E188" s="5"/>
      <c r="F188" s="5"/>
      <c r="G188" s="5"/>
      <c r="H188" s="5"/>
      <c r="I188" s="5"/>
      <c r="J188" s="5"/>
      <c r="K188" s="12"/>
      <c r="L188" s="5"/>
      <c r="M188" s="9" t="str">
        <f t="shared" si="10"/>
        <v/>
      </c>
      <c r="N188" s="9" t="str">
        <f t="shared" si="11"/>
        <v/>
      </c>
      <c r="O188" s="5"/>
      <c r="P188" s="10" t="str">
        <f>IF(C188="","",IF(COUNTIFS($C$9:C188,C188)=1,1,0))</f>
        <v/>
      </c>
      <c r="Q188" s="1"/>
    </row>
    <row r="189" spans="1:17" ht="43" customHeight="1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11"/>
      <c r="L189" s="4"/>
      <c r="M189" s="9" t="str">
        <f t="shared" si="10"/>
        <v/>
      </c>
      <c r="N189" s="9" t="str">
        <f t="shared" si="11"/>
        <v/>
      </c>
      <c r="O189" s="4"/>
      <c r="P189" s="10" t="str">
        <f>IF(C189="","",IF(COUNTIFS($C$9:C189,C189)=1,1,0))</f>
        <v/>
      </c>
      <c r="Q189" s="1"/>
    </row>
    <row r="190" spans="1:17" ht="43" customHeight="1">
      <c r="A190" s="1"/>
      <c r="B190" s="5"/>
      <c r="C190" s="5"/>
      <c r="D190" s="5"/>
      <c r="E190" s="5"/>
      <c r="F190" s="5"/>
      <c r="G190" s="5"/>
      <c r="H190" s="5"/>
      <c r="I190" s="5"/>
      <c r="J190" s="5"/>
      <c r="K190" s="12"/>
      <c r="L190" s="5"/>
      <c r="M190" s="9" t="str">
        <f t="shared" si="10"/>
        <v/>
      </c>
      <c r="N190" s="9" t="str">
        <f t="shared" si="11"/>
        <v/>
      </c>
      <c r="O190" s="5"/>
      <c r="P190" s="10" t="str">
        <f>IF(C190="","",IF(COUNTIFS($C$9:C190,C190)=1,1,0))</f>
        <v/>
      </c>
      <c r="Q190" s="1"/>
    </row>
    <row r="191" spans="1:17" ht="43" customHeight="1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11"/>
      <c r="L191" s="4"/>
      <c r="M191" s="9" t="str">
        <f t="shared" si="10"/>
        <v/>
      </c>
      <c r="N191" s="9" t="str">
        <f t="shared" si="11"/>
        <v/>
      </c>
      <c r="O191" s="4"/>
      <c r="P191" s="10" t="str">
        <f>IF(C191="","",IF(COUNTIFS($C$9:C191,C191)=1,1,0))</f>
        <v/>
      </c>
      <c r="Q191" s="1"/>
    </row>
    <row r="192" spans="1:17" ht="43" customHeight="1">
      <c r="A192" s="1"/>
      <c r="B192" s="5"/>
      <c r="C192" s="5"/>
      <c r="D192" s="5"/>
      <c r="E192" s="5"/>
      <c r="F192" s="5"/>
      <c r="G192" s="5"/>
      <c r="H192" s="5"/>
      <c r="I192" s="5"/>
      <c r="J192" s="5"/>
      <c r="K192" s="12"/>
      <c r="L192" s="5"/>
      <c r="M192" s="9" t="str">
        <f t="shared" si="10"/>
        <v/>
      </c>
      <c r="N192" s="9" t="str">
        <f t="shared" si="11"/>
        <v/>
      </c>
      <c r="O192" s="5"/>
      <c r="P192" s="10" t="str">
        <f>IF(C192="","",IF(COUNTIFS($C$9:C192,C192)=1,1,0))</f>
        <v/>
      </c>
      <c r="Q192" s="1"/>
    </row>
    <row r="193" spans="1:17" ht="43" customHeight="1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11"/>
      <c r="L193" s="4"/>
      <c r="M193" s="9" t="str">
        <f t="shared" si="10"/>
        <v/>
      </c>
      <c r="N193" s="9" t="str">
        <f t="shared" si="11"/>
        <v/>
      </c>
      <c r="O193" s="4"/>
      <c r="P193" s="10" t="str">
        <f>IF(C193="","",IF(COUNTIFS($C$9:C193,C193)=1,1,0))</f>
        <v/>
      </c>
      <c r="Q193" s="1"/>
    </row>
    <row r="194" spans="1:17" ht="43" customHeight="1">
      <c r="A194" s="1"/>
      <c r="B194" s="5"/>
      <c r="C194" s="5"/>
      <c r="D194" s="5"/>
      <c r="E194" s="5"/>
      <c r="F194" s="5"/>
      <c r="G194" s="5"/>
      <c r="H194" s="5"/>
      <c r="I194" s="5"/>
      <c r="J194" s="5"/>
      <c r="K194" s="12"/>
      <c r="L194" s="5"/>
      <c r="M194" s="9" t="str">
        <f t="shared" si="10"/>
        <v/>
      </c>
      <c r="N194" s="9" t="str">
        <f t="shared" si="11"/>
        <v/>
      </c>
      <c r="O194" s="5"/>
      <c r="P194" s="10" t="str">
        <f>IF(C194="","",IF(COUNTIFS($C$9:C194,C194)=1,1,0))</f>
        <v/>
      </c>
      <c r="Q194" s="1"/>
    </row>
    <row r="195" spans="1:17" ht="43" customHeight="1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11"/>
      <c r="L195" s="4"/>
      <c r="M195" s="9" t="str">
        <f t="shared" si="10"/>
        <v/>
      </c>
      <c r="N195" s="9" t="str">
        <f t="shared" si="11"/>
        <v/>
      </c>
      <c r="O195" s="4"/>
      <c r="P195" s="10" t="str">
        <f>IF(C195="","",IF(COUNTIFS($C$9:C195,C195)=1,1,0))</f>
        <v/>
      </c>
      <c r="Q195" s="1"/>
    </row>
    <row r="196" spans="1:17" ht="43" customHeight="1">
      <c r="A196" s="1"/>
      <c r="B196" s="5"/>
      <c r="C196" s="5"/>
      <c r="D196" s="5"/>
      <c r="E196" s="5"/>
      <c r="F196" s="5"/>
      <c r="G196" s="5"/>
      <c r="H196" s="5"/>
      <c r="I196" s="5"/>
      <c r="J196" s="5"/>
      <c r="K196" s="12"/>
      <c r="L196" s="5"/>
      <c r="M196" s="9" t="str">
        <f t="shared" si="10"/>
        <v/>
      </c>
      <c r="N196" s="9" t="str">
        <f t="shared" si="11"/>
        <v/>
      </c>
      <c r="O196" s="5"/>
      <c r="P196" s="10" t="str">
        <f>IF(C196="","",IF(COUNTIFS($C$9:C196,C196)=1,1,0))</f>
        <v/>
      </c>
      <c r="Q196" s="1"/>
    </row>
    <row r="197" spans="1:17" ht="43" customHeight="1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11"/>
      <c r="L197" s="4"/>
      <c r="M197" s="9" t="str">
        <f t="shared" si="10"/>
        <v/>
      </c>
      <c r="N197" s="9" t="str">
        <f t="shared" si="11"/>
        <v/>
      </c>
      <c r="O197" s="4"/>
      <c r="P197" s="10" t="str">
        <f>IF(C197="","",IF(COUNTIFS($C$9:C197,C197)=1,1,0))</f>
        <v/>
      </c>
      <c r="Q197" s="1"/>
    </row>
    <row r="198" spans="1:17" ht="43" customHeight="1">
      <c r="A198" s="1"/>
      <c r="B198" s="5"/>
      <c r="C198" s="5"/>
      <c r="D198" s="5"/>
      <c r="E198" s="5"/>
      <c r="F198" s="5"/>
      <c r="G198" s="5"/>
      <c r="H198" s="5"/>
      <c r="I198" s="5"/>
      <c r="J198" s="5"/>
      <c r="K198" s="12"/>
      <c r="L198" s="5"/>
      <c r="M198" s="9" t="str">
        <f t="shared" si="10"/>
        <v/>
      </c>
      <c r="N198" s="9" t="str">
        <f t="shared" si="11"/>
        <v/>
      </c>
      <c r="O198" s="5"/>
      <c r="P198" s="10" t="str">
        <f>IF(C198="","",IF(COUNTIFS($C$9:C198,C198)=1,1,0))</f>
        <v/>
      </c>
      <c r="Q198" s="1"/>
    </row>
    <row r="199" spans="1:17" ht="43" customHeight="1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11"/>
      <c r="L199" s="4"/>
      <c r="M199" s="9" t="str">
        <f t="shared" si="10"/>
        <v/>
      </c>
      <c r="N199" s="9" t="str">
        <f t="shared" si="11"/>
        <v/>
      </c>
      <c r="O199" s="4"/>
      <c r="P199" s="10" t="str">
        <f>IF(C199="","",IF(COUNTIFS($C$9:C199,C199)=1,1,0))</f>
        <v/>
      </c>
      <c r="Q199" s="1"/>
    </row>
    <row r="200" spans="1:17" ht="43" customHeight="1">
      <c r="A200" s="1"/>
      <c r="B200" s="5"/>
      <c r="C200" s="5"/>
      <c r="D200" s="5"/>
      <c r="E200" s="5"/>
      <c r="F200" s="5"/>
      <c r="G200" s="5"/>
      <c r="H200" s="5"/>
      <c r="I200" s="5"/>
      <c r="J200" s="5"/>
      <c r="K200" s="12"/>
      <c r="L200" s="5"/>
      <c r="M200" s="9" t="str">
        <f t="shared" si="10"/>
        <v/>
      </c>
      <c r="N200" s="9" t="str">
        <f t="shared" si="11"/>
        <v/>
      </c>
      <c r="O200" s="5"/>
      <c r="P200" s="10" t="str">
        <f>IF(C200="","",IF(COUNTIFS($C$9:C200,C200)=1,1,0))</f>
        <v/>
      </c>
      <c r="Q200" s="1"/>
    </row>
    <row r="201" spans="1:17" ht="43" customHeight="1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11"/>
      <c r="L201" s="4"/>
      <c r="M201" s="9" t="str">
        <f t="shared" ref="M201:M232" si="12">IF(COUNTA(B201:L201,O201)=0,"",IF(OR(L201="Complete",L201="Not required"),"Closed",IF(K201="","No due date",IF(NOT(ISNUMBER(K201)),"Check date",IF(K201&lt;$K$5,"Overdue",IF(K201=$K$5,"Due today",IF(K201&lt;=$K$5+7,"Due in 7 days","On track")))))))</f>
        <v/>
      </c>
      <c r="N201" s="9" t="str">
        <f t="shared" ref="N201:N232" si="13">IF(COUNTA(B201:L201,O201)=0,"",IF(B201="","ID; ",IF(COUNTIFS($B$9:$B$208,B201)&gt;1,"Duplicate ID; ",""))&amp;IF(C201="","Team; ","")&amp;IF(F201="","Change; ","")&amp;IF(G201="","Impact; ","")&amp;IF(L201="","Status; ","")&amp;IF(AND(L201&lt;&gt;"Not required",I201=""),"Action; ","")&amp;IF(AND(L201&lt;&gt;"Not required",J201=""),"Owner; ","")&amp;IF(AND(L201&lt;&gt;"Not required",K201=""),"Due date; ","")&amp;IF(AND(OR(L201="Complete",L201="Not required"),O201=""),"Evidence or reason; ",""))</f>
        <v/>
      </c>
      <c r="O201" s="4"/>
      <c r="P201" s="10" t="str">
        <f>IF(C201="","",IF(COUNTIFS($C$9:C201,C201)=1,1,0))</f>
        <v/>
      </c>
      <c r="Q201" s="1"/>
    </row>
    <row r="202" spans="1:17" ht="43" customHeight="1">
      <c r="A202" s="1"/>
      <c r="B202" s="5"/>
      <c r="C202" s="5"/>
      <c r="D202" s="5"/>
      <c r="E202" s="5"/>
      <c r="F202" s="5"/>
      <c r="G202" s="5"/>
      <c r="H202" s="5"/>
      <c r="I202" s="5"/>
      <c r="J202" s="5"/>
      <c r="K202" s="12"/>
      <c r="L202" s="5"/>
      <c r="M202" s="9" t="str">
        <f t="shared" si="12"/>
        <v/>
      </c>
      <c r="N202" s="9" t="str">
        <f t="shared" si="13"/>
        <v/>
      </c>
      <c r="O202" s="5"/>
      <c r="P202" s="10" t="str">
        <f>IF(C202="","",IF(COUNTIFS($C$9:C202,C202)=1,1,0))</f>
        <v/>
      </c>
      <c r="Q202" s="1"/>
    </row>
    <row r="203" spans="1:17" ht="43" customHeight="1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11"/>
      <c r="L203" s="4"/>
      <c r="M203" s="9" t="str">
        <f t="shared" si="12"/>
        <v/>
      </c>
      <c r="N203" s="9" t="str">
        <f t="shared" si="13"/>
        <v/>
      </c>
      <c r="O203" s="4"/>
      <c r="P203" s="10" t="str">
        <f>IF(C203="","",IF(COUNTIFS($C$9:C203,C203)=1,1,0))</f>
        <v/>
      </c>
      <c r="Q203" s="1"/>
    </row>
    <row r="204" spans="1:17" ht="43" customHeight="1">
      <c r="A204" s="1"/>
      <c r="B204" s="5"/>
      <c r="C204" s="5"/>
      <c r="D204" s="5"/>
      <c r="E204" s="5"/>
      <c r="F204" s="5"/>
      <c r="G204" s="5"/>
      <c r="H204" s="5"/>
      <c r="I204" s="5"/>
      <c r="J204" s="5"/>
      <c r="K204" s="12"/>
      <c r="L204" s="5"/>
      <c r="M204" s="9" t="str">
        <f t="shared" si="12"/>
        <v/>
      </c>
      <c r="N204" s="9" t="str">
        <f t="shared" si="13"/>
        <v/>
      </c>
      <c r="O204" s="5"/>
      <c r="P204" s="10" t="str">
        <f>IF(C204="","",IF(COUNTIFS($C$9:C204,C204)=1,1,0))</f>
        <v/>
      </c>
      <c r="Q204" s="1"/>
    </row>
    <row r="205" spans="1:17" ht="43" customHeight="1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11"/>
      <c r="L205" s="4"/>
      <c r="M205" s="9" t="str">
        <f t="shared" si="12"/>
        <v/>
      </c>
      <c r="N205" s="9" t="str">
        <f t="shared" si="13"/>
        <v/>
      </c>
      <c r="O205" s="4"/>
      <c r="P205" s="10" t="str">
        <f>IF(C205="","",IF(COUNTIFS($C$9:C205,C205)=1,1,0))</f>
        <v/>
      </c>
      <c r="Q205" s="1"/>
    </row>
    <row r="206" spans="1:17" ht="43" customHeight="1">
      <c r="A206" s="1"/>
      <c r="B206" s="5"/>
      <c r="C206" s="5"/>
      <c r="D206" s="5"/>
      <c r="E206" s="5"/>
      <c r="F206" s="5"/>
      <c r="G206" s="5"/>
      <c r="H206" s="5"/>
      <c r="I206" s="5"/>
      <c r="J206" s="5"/>
      <c r="K206" s="12"/>
      <c r="L206" s="5"/>
      <c r="M206" s="9" t="str">
        <f t="shared" si="12"/>
        <v/>
      </c>
      <c r="N206" s="9" t="str">
        <f t="shared" si="13"/>
        <v/>
      </c>
      <c r="O206" s="5"/>
      <c r="P206" s="10" t="str">
        <f>IF(C206="","",IF(COUNTIFS($C$9:C206,C206)=1,1,0))</f>
        <v/>
      </c>
      <c r="Q206" s="1"/>
    </row>
    <row r="207" spans="1:17" ht="43" customHeight="1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11"/>
      <c r="L207" s="4"/>
      <c r="M207" s="9" t="str">
        <f t="shared" si="12"/>
        <v/>
      </c>
      <c r="N207" s="9" t="str">
        <f t="shared" si="13"/>
        <v/>
      </c>
      <c r="O207" s="4"/>
      <c r="P207" s="10" t="str">
        <f>IF(C207="","",IF(COUNTIFS($C$9:C207,C207)=1,1,0))</f>
        <v/>
      </c>
      <c r="Q207" s="1"/>
    </row>
    <row r="208" spans="1:17" ht="43" customHeight="1">
      <c r="A208" s="1"/>
      <c r="B208" s="5"/>
      <c r="C208" s="5"/>
      <c r="D208" s="5"/>
      <c r="E208" s="5"/>
      <c r="F208" s="5"/>
      <c r="G208" s="5"/>
      <c r="H208" s="5"/>
      <c r="I208" s="5"/>
      <c r="J208" s="5"/>
      <c r="K208" s="12"/>
      <c r="L208" s="5"/>
      <c r="M208" s="9" t="str">
        <f t="shared" si="12"/>
        <v/>
      </c>
      <c r="N208" s="9" t="str">
        <f t="shared" si="13"/>
        <v/>
      </c>
      <c r="O208" s="5"/>
      <c r="P208" s="10" t="str">
        <f>IF(C208="","",IF(COUNTIFS($C$9:C208,C208)=1,1,0))</f>
        <v/>
      </c>
      <c r="Q208" s="1"/>
    </row>
    <row r="209" spans="1:17" ht="24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</sheetData>
  <mergeCells count="5">
    <mergeCell ref="B2:F2"/>
    <mergeCell ref="B3:F3"/>
    <mergeCell ref="B5:D5"/>
    <mergeCell ref="B6:F6"/>
    <mergeCell ref="B7:F7"/>
  </mergeCells>
  <conditionalFormatting sqref="G9:G208">
    <cfRule type="expression" dxfId="8" priority="1">
      <formula>G9="High"</formula>
    </cfRule>
    <cfRule type="expression" dxfId="7" priority="2">
      <formula>G9="Medium"</formula>
    </cfRule>
    <cfRule type="expression" dxfId="6" priority="3">
      <formula>G9="Low"</formula>
    </cfRule>
  </conditionalFormatting>
  <conditionalFormatting sqref="L9:L208">
    <cfRule type="expression" dxfId="5" priority="4">
      <formula>L9="Blocked"</formula>
    </cfRule>
    <cfRule type="expression" dxfId="4" priority="5">
      <formula>L9="Complete"</formula>
    </cfRule>
  </conditionalFormatting>
  <conditionalFormatting sqref="M9:M208">
    <cfRule type="expression" dxfId="3" priority="6">
      <formula>M9="Overdue"</formula>
    </cfRule>
    <cfRule type="expression" dxfId="2" priority="7">
      <formula>M9="Due today"</formula>
    </cfRule>
    <cfRule type="expression" dxfId="1" priority="8">
      <formula>M9="Due in 7 days"</formula>
    </cfRule>
  </conditionalFormatting>
  <conditionalFormatting sqref="N9:N208">
    <cfRule type="expression" dxfId="0" priority="9">
      <formula>N9&lt;&gt;""</formula>
    </cfRule>
  </conditionalFormatting>
  <dataValidations count="4">
    <dataValidation type="list" sqref="G9:G208" xr:uid="{00000000-0002-0000-0200-000000000000}">
      <formula1>"Low,Medium,High"</formula1>
    </dataValidation>
    <dataValidation type="list" sqref="D9:D208" xr:uid="{00000000-0002-0000-0200-000001000000}">
      <formula1>"Process,Technology,Roles and responsibilities,Skills and knowledge,Policy,Location"</formula1>
    </dataValidation>
    <dataValidation type="list" sqref="L9:L208" xr:uid="{00000000-0002-0000-0200-000002000000}">
      <formula1>"Not started,In progress,Blocked,Complete,Not required"</formula1>
    </dataValidation>
    <dataValidation type="date" sqref="K9:K208" xr:uid="{00000000-0002-0000-0200-000003000000}">
      <formula1>36526</formula1>
      <formula2>73415</formula2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586C80"/>
  </sheetPr>
  <dimension ref="A1:K78"/>
  <sheetViews>
    <sheetView showGridLines="0" workbookViewId="0"/>
  </sheetViews>
  <sheetFormatPr defaultRowHeight="14"/>
  <cols>
    <col min="1" max="1" width="3" customWidth="1"/>
    <col min="2" max="10" width="14" customWidth="1"/>
    <col min="11" max="11" width="3" customWidth="1"/>
  </cols>
  <sheetData>
    <row r="1" spans="1:11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2" customHeight="1">
      <c r="A2" s="1"/>
      <c r="B2" s="15" t="s">
        <v>122</v>
      </c>
      <c r="C2" s="15" t="s">
        <v>122</v>
      </c>
      <c r="D2" s="15" t="s">
        <v>122</v>
      </c>
      <c r="E2" s="15" t="s">
        <v>122</v>
      </c>
      <c r="F2" s="15" t="s">
        <v>122</v>
      </c>
      <c r="G2" s="15" t="s">
        <v>122</v>
      </c>
      <c r="H2" s="15" t="s">
        <v>122</v>
      </c>
      <c r="I2" s="15" t="s">
        <v>122</v>
      </c>
      <c r="J2" s="15" t="s">
        <v>122</v>
      </c>
      <c r="K2" s="1"/>
    </row>
    <row r="3" spans="1:11" ht="18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8" customHeight="1">
      <c r="A4" s="1"/>
      <c r="B4" s="2"/>
      <c r="C4" s="2"/>
      <c r="D4" s="2"/>
      <c r="E4" s="2"/>
      <c r="F4" s="2"/>
      <c r="G4" s="2"/>
      <c r="H4" s="2"/>
      <c r="I4" s="2"/>
      <c r="J4" s="2"/>
      <c r="K4" s="1"/>
    </row>
    <row r="5" spans="1:11" ht="18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7" customHeight="1">
      <c r="A6" s="1"/>
      <c r="B6" s="29" t="s">
        <v>123</v>
      </c>
      <c r="C6" s="29" t="s">
        <v>123</v>
      </c>
      <c r="D6" s="29" t="s">
        <v>123</v>
      </c>
      <c r="E6" s="29" t="s">
        <v>123</v>
      </c>
      <c r="F6" s="29" t="s">
        <v>123</v>
      </c>
      <c r="G6" s="29" t="s">
        <v>123</v>
      </c>
      <c r="H6" s="29" t="s">
        <v>123</v>
      </c>
      <c r="I6" s="29" t="s">
        <v>123</v>
      </c>
      <c r="J6" s="29" t="s">
        <v>123</v>
      </c>
      <c r="K6" s="1"/>
    </row>
    <row r="7" spans="1:11" ht="18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8" customHeight="1">
      <c r="A8" s="1"/>
      <c r="B8" s="38" t="s">
        <v>124</v>
      </c>
      <c r="C8" s="38" t="s">
        <v>124</v>
      </c>
      <c r="D8" s="38" t="s">
        <v>124</v>
      </c>
      <c r="E8" s="35" t="s">
        <v>125</v>
      </c>
      <c r="F8" s="35" t="s">
        <v>125</v>
      </c>
      <c r="G8" s="35" t="s">
        <v>125</v>
      </c>
      <c r="H8" s="35" t="s">
        <v>125</v>
      </c>
      <c r="I8" s="35" t="s">
        <v>125</v>
      </c>
      <c r="J8" s="35" t="s">
        <v>125</v>
      </c>
      <c r="K8" s="1"/>
    </row>
    <row r="9" spans="1:11" ht="18" customHeight="1">
      <c r="A9" s="1"/>
      <c r="B9" s="38" t="s">
        <v>124</v>
      </c>
      <c r="C9" s="38" t="s">
        <v>124</v>
      </c>
      <c r="D9" s="38" t="s">
        <v>124</v>
      </c>
      <c r="E9" s="35" t="s">
        <v>125</v>
      </c>
      <c r="F9" s="35" t="s">
        <v>125</v>
      </c>
      <c r="G9" s="35" t="s">
        <v>125</v>
      </c>
      <c r="H9" s="35" t="s">
        <v>125</v>
      </c>
      <c r="I9" s="35" t="s">
        <v>125</v>
      </c>
      <c r="J9" s="35" t="s">
        <v>125</v>
      </c>
      <c r="K9" s="1"/>
    </row>
    <row r="10" spans="1:11" ht="18" customHeight="1">
      <c r="A10" s="1"/>
      <c r="B10" s="38" t="s">
        <v>124</v>
      </c>
      <c r="C10" s="38" t="s">
        <v>124</v>
      </c>
      <c r="D10" s="38" t="s">
        <v>124</v>
      </c>
      <c r="E10" s="35" t="s">
        <v>125</v>
      </c>
      <c r="F10" s="35" t="s">
        <v>125</v>
      </c>
      <c r="G10" s="35" t="s">
        <v>125</v>
      </c>
      <c r="H10" s="35" t="s">
        <v>125</v>
      </c>
      <c r="I10" s="35" t="s">
        <v>125</v>
      </c>
      <c r="J10" s="35" t="s">
        <v>125</v>
      </c>
      <c r="K10" s="1"/>
    </row>
    <row r="11" spans="1:11" ht="18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8" customHeight="1">
      <c r="A12" s="1"/>
      <c r="B12" s="38" t="s">
        <v>126</v>
      </c>
      <c r="C12" s="38" t="s">
        <v>126</v>
      </c>
      <c r="D12" s="38" t="s">
        <v>126</v>
      </c>
      <c r="E12" s="35" t="s">
        <v>127</v>
      </c>
      <c r="F12" s="35" t="s">
        <v>127</v>
      </c>
      <c r="G12" s="35" t="s">
        <v>127</v>
      </c>
      <c r="H12" s="35" t="s">
        <v>127</v>
      </c>
      <c r="I12" s="35" t="s">
        <v>127</v>
      </c>
      <c r="J12" s="35" t="s">
        <v>127</v>
      </c>
      <c r="K12" s="1"/>
    </row>
    <row r="13" spans="1:11" ht="18" customHeight="1">
      <c r="A13" s="1"/>
      <c r="B13" s="38" t="s">
        <v>126</v>
      </c>
      <c r="C13" s="38" t="s">
        <v>126</v>
      </c>
      <c r="D13" s="38" t="s">
        <v>126</v>
      </c>
      <c r="E13" s="35" t="s">
        <v>127</v>
      </c>
      <c r="F13" s="35" t="s">
        <v>127</v>
      </c>
      <c r="G13" s="35" t="s">
        <v>127</v>
      </c>
      <c r="H13" s="35" t="s">
        <v>127</v>
      </c>
      <c r="I13" s="35" t="s">
        <v>127</v>
      </c>
      <c r="J13" s="35" t="s">
        <v>127</v>
      </c>
      <c r="K13" s="1"/>
    </row>
    <row r="14" spans="1:11" ht="18" customHeight="1">
      <c r="A14" s="1"/>
      <c r="B14" s="38" t="s">
        <v>126</v>
      </c>
      <c r="C14" s="38" t="s">
        <v>126</v>
      </c>
      <c r="D14" s="38" t="s">
        <v>126</v>
      </c>
      <c r="E14" s="35" t="s">
        <v>127</v>
      </c>
      <c r="F14" s="35" t="s">
        <v>127</v>
      </c>
      <c r="G14" s="35" t="s">
        <v>127</v>
      </c>
      <c r="H14" s="35" t="s">
        <v>127</v>
      </c>
      <c r="I14" s="35" t="s">
        <v>127</v>
      </c>
      <c r="J14" s="35" t="s">
        <v>127</v>
      </c>
      <c r="K14" s="1"/>
    </row>
    <row r="15" spans="1:11" ht="18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ht="18" customHeight="1">
      <c r="A16" s="1"/>
      <c r="B16" s="38" t="s">
        <v>128</v>
      </c>
      <c r="C16" s="38" t="s">
        <v>128</v>
      </c>
      <c r="D16" s="38" t="s">
        <v>128</v>
      </c>
      <c r="E16" s="35" t="s">
        <v>129</v>
      </c>
      <c r="F16" s="35" t="s">
        <v>129</v>
      </c>
      <c r="G16" s="35" t="s">
        <v>129</v>
      </c>
      <c r="H16" s="35" t="s">
        <v>129</v>
      </c>
      <c r="I16" s="35" t="s">
        <v>129</v>
      </c>
      <c r="J16" s="35" t="s">
        <v>129</v>
      </c>
      <c r="K16" s="1"/>
    </row>
    <row r="17" spans="1:11" ht="18" customHeight="1">
      <c r="A17" s="1"/>
      <c r="B17" s="38" t="s">
        <v>128</v>
      </c>
      <c r="C17" s="38" t="s">
        <v>128</v>
      </c>
      <c r="D17" s="38" t="s">
        <v>128</v>
      </c>
      <c r="E17" s="35" t="s">
        <v>129</v>
      </c>
      <c r="F17" s="35" t="s">
        <v>129</v>
      </c>
      <c r="G17" s="35" t="s">
        <v>129</v>
      </c>
      <c r="H17" s="35" t="s">
        <v>129</v>
      </c>
      <c r="I17" s="35" t="s">
        <v>129</v>
      </c>
      <c r="J17" s="35" t="s">
        <v>129</v>
      </c>
      <c r="K17" s="1"/>
    </row>
    <row r="18" spans="1:11" ht="18" customHeight="1">
      <c r="A18" s="1"/>
      <c r="B18" s="38" t="s">
        <v>128</v>
      </c>
      <c r="C18" s="38" t="s">
        <v>128</v>
      </c>
      <c r="D18" s="38" t="s">
        <v>128</v>
      </c>
      <c r="E18" s="35" t="s">
        <v>129</v>
      </c>
      <c r="F18" s="35" t="s">
        <v>129</v>
      </c>
      <c r="G18" s="35" t="s">
        <v>129</v>
      </c>
      <c r="H18" s="35" t="s">
        <v>129</v>
      </c>
      <c r="I18" s="35" t="s">
        <v>129</v>
      </c>
      <c r="J18" s="35" t="s">
        <v>129</v>
      </c>
      <c r="K18" s="1"/>
    </row>
    <row r="19" spans="1:11" ht="18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8" customHeight="1">
      <c r="A20" s="1"/>
      <c r="B20" s="38" t="s">
        <v>130</v>
      </c>
      <c r="C20" s="38" t="s">
        <v>130</v>
      </c>
      <c r="D20" s="38" t="s">
        <v>130</v>
      </c>
      <c r="E20" s="35" t="s">
        <v>131</v>
      </c>
      <c r="F20" s="35" t="s">
        <v>131</v>
      </c>
      <c r="G20" s="35" t="s">
        <v>131</v>
      </c>
      <c r="H20" s="35" t="s">
        <v>131</v>
      </c>
      <c r="I20" s="35" t="s">
        <v>131</v>
      </c>
      <c r="J20" s="35" t="s">
        <v>131</v>
      </c>
      <c r="K20" s="1"/>
    </row>
    <row r="21" spans="1:11" ht="18" customHeight="1">
      <c r="A21" s="1"/>
      <c r="B21" s="38" t="s">
        <v>130</v>
      </c>
      <c r="C21" s="38" t="s">
        <v>130</v>
      </c>
      <c r="D21" s="38" t="s">
        <v>130</v>
      </c>
      <c r="E21" s="35" t="s">
        <v>131</v>
      </c>
      <c r="F21" s="35" t="s">
        <v>131</v>
      </c>
      <c r="G21" s="35" t="s">
        <v>131</v>
      </c>
      <c r="H21" s="35" t="s">
        <v>131</v>
      </c>
      <c r="I21" s="35" t="s">
        <v>131</v>
      </c>
      <c r="J21" s="35" t="s">
        <v>131</v>
      </c>
      <c r="K21" s="1"/>
    </row>
    <row r="22" spans="1:11" ht="18" customHeight="1">
      <c r="A22" s="1"/>
      <c r="B22" s="38" t="s">
        <v>130</v>
      </c>
      <c r="C22" s="38" t="s">
        <v>130</v>
      </c>
      <c r="D22" s="38" t="s">
        <v>130</v>
      </c>
      <c r="E22" s="35" t="s">
        <v>131</v>
      </c>
      <c r="F22" s="35" t="s">
        <v>131</v>
      </c>
      <c r="G22" s="35" t="s">
        <v>131</v>
      </c>
      <c r="H22" s="35" t="s">
        <v>131</v>
      </c>
      <c r="I22" s="35" t="s">
        <v>131</v>
      </c>
      <c r="J22" s="35" t="s">
        <v>131</v>
      </c>
      <c r="K22" s="1"/>
    </row>
    <row r="23" spans="1:11" ht="18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8" customHeight="1">
      <c r="A24" s="1"/>
      <c r="B24" s="38" t="s">
        <v>132</v>
      </c>
      <c r="C24" s="38" t="s">
        <v>132</v>
      </c>
      <c r="D24" s="38" t="s">
        <v>132</v>
      </c>
      <c r="E24" s="35" t="s">
        <v>133</v>
      </c>
      <c r="F24" s="35" t="s">
        <v>133</v>
      </c>
      <c r="G24" s="35" t="s">
        <v>133</v>
      </c>
      <c r="H24" s="35" t="s">
        <v>133</v>
      </c>
      <c r="I24" s="35" t="s">
        <v>133</v>
      </c>
      <c r="J24" s="35" t="s">
        <v>133</v>
      </c>
      <c r="K24" s="1"/>
    </row>
    <row r="25" spans="1:11" ht="18" customHeight="1">
      <c r="A25" s="1"/>
      <c r="B25" s="38" t="s">
        <v>132</v>
      </c>
      <c r="C25" s="38" t="s">
        <v>132</v>
      </c>
      <c r="D25" s="38" t="s">
        <v>132</v>
      </c>
      <c r="E25" s="35" t="s">
        <v>133</v>
      </c>
      <c r="F25" s="35" t="s">
        <v>133</v>
      </c>
      <c r="G25" s="35" t="s">
        <v>133</v>
      </c>
      <c r="H25" s="35" t="s">
        <v>133</v>
      </c>
      <c r="I25" s="35" t="s">
        <v>133</v>
      </c>
      <c r="J25" s="35" t="s">
        <v>133</v>
      </c>
      <c r="K25" s="1"/>
    </row>
    <row r="26" spans="1:11" ht="18" customHeight="1">
      <c r="A26" s="1"/>
      <c r="B26" s="38" t="s">
        <v>132</v>
      </c>
      <c r="C26" s="38" t="s">
        <v>132</v>
      </c>
      <c r="D26" s="38" t="s">
        <v>132</v>
      </c>
      <c r="E26" s="35" t="s">
        <v>133</v>
      </c>
      <c r="F26" s="35" t="s">
        <v>133</v>
      </c>
      <c r="G26" s="35" t="s">
        <v>133</v>
      </c>
      <c r="H26" s="35" t="s">
        <v>133</v>
      </c>
      <c r="I26" s="35" t="s">
        <v>133</v>
      </c>
      <c r="J26" s="35" t="s">
        <v>133</v>
      </c>
      <c r="K26" s="1"/>
    </row>
    <row r="27" spans="1:11" ht="18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8" customHeight="1">
      <c r="A28" s="1"/>
      <c r="B28" s="38" t="s">
        <v>134</v>
      </c>
      <c r="C28" s="38" t="s">
        <v>134</v>
      </c>
      <c r="D28" s="38" t="s">
        <v>134</v>
      </c>
      <c r="E28" s="35" t="s">
        <v>135</v>
      </c>
      <c r="F28" s="35" t="s">
        <v>135</v>
      </c>
      <c r="G28" s="35" t="s">
        <v>135</v>
      </c>
      <c r="H28" s="35" t="s">
        <v>135</v>
      </c>
      <c r="I28" s="35" t="s">
        <v>135</v>
      </c>
      <c r="J28" s="35" t="s">
        <v>135</v>
      </c>
      <c r="K28" s="1"/>
    </row>
    <row r="29" spans="1:11" ht="18" customHeight="1">
      <c r="A29" s="1"/>
      <c r="B29" s="38" t="s">
        <v>134</v>
      </c>
      <c r="C29" s="38" t="s">
        <v>134</v>
      </c>
      <c r="D29" s="38" t="s">
        <v>134</v>
      </c>
      <c r="E29" s="35" t="s">
        <v>135</v>
      </c>
      <c r="F29" s="35" t="s">
        <v>135</v>
      </c>
      <c r="G29" s="35" t="s">
        <v>135</v>
      </c>
      <c r="H29" s="35" t="s">
        <v>135</v>
      </c>
      <c r="I29" s="35" t="s">
        <v>135</v>
      </c>
      <c r="J29" s="35" t="s">
        <v>135</v>
      </c>
      <c r="K29" s="1"/>
    </row>
    <row r="30" spans="1:11" ht="18" customHeight="1">
      <c r="A30" s="1"/>
      <c r="B30" s="38" t="s">
        <v>134</v>
      </c>
      <c r="C30" s="38" t="s">
        <v>134</v>
      </c>
      <c r="D30" s="38" t="s">
        <v>134</v>
      </c>
      <c r="E30" s="35" t="s">
        <v>135</v>
      </c>
      <c r="F30" s="35" t="s">
        <v>135</v>
      </c>
      <c r="G30" s="35" t="s">
        <v>135</v>
      </c>
      <c r="H30" s="35" t="s">
        <v>135</v>
      </c>
      <c r="I30" s="35" t="s">
        <v>135</v>
      </c>
      <c r="J30" s="35" t="s">
        <v>135</v>
      </c>
      <c r="K30" s="1"/>
    </row>
    <row r="31" spans="1:11" ht="18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8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27" customHeight="1">
      <c r="A33" s="1"/>
      <c r="B33" s="29" t="s">
        <v>12</v>
      </c>
      <c r="C33" s="29" t="s">
        <v>12</v>
      </c>
      <c r="D33" s="29" t="s">
        <v>12</v>
      </c>
      <c r="E33" s="29" t="s">
        <v>12</v>
      </c>
      <c r="F33" s="29" t="s">
        <v>12</v>
      </c>
      <c r="G33" s="29" t="s">
        <v>12</v>
      </c>
      <c r="H33" s="29" t="s">
        <v>12</v>
      </c>
      <c r="I33" s="29" t="s">
        <v>12</v>
      </c>
      <c r="J33" s="29" t="s">
        <v>12</v>
      </c>
      <c r="K33" s="1"/>
    </row>
    <row r="34" spans="1:11" ht="18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8" customHeight="1">
      <c r="A35" s="1"/>
      <c r="B35" s="39" t="s">
        <v>19</v>
      </c>
      <c r="C35" s="39" t="s">
        <v>19</v>
      </c>
      <c r="D35" s="39" t="s">
        <v>19</v>
      </c>
      <c r="E35" s="35" t="s">
        <v>136</v>
      </c>
      <c r="F35" s="35" t="s">
        <v>136</v>
      </c>
      <c r="G35" s="35" t="s">
        <v>136</v>
      </c>
      <c r="H35" s="35" t="s">
        <v>136</v>
      </c>
      <c r="I35" s="35" t="s">
        <v>136</v>
      </c>
      <c r="J35" s="35" t="s">
        <v>136</v>
      </c>
      <c r="K35" s="1"/>
    </row>
    <row r="36" spans="1:11" ht="18" customHeight="1">
      <c r="A36" s="1"/>
      <c r="B36" s="39" t="s">
        <v>19</v>
      </c>
      <c r="C36" s="39" t="s">
        <v>19</v>
      </c>
      <c r="D36" s="39" t="s">
        <v>19</v>
      </c>
      <c r="E36" s="35" t="s">
        <v>136</v>
      </c>
      <c r="F36" s="35" t="s">
        <v>136</v>
      </c>
      <c r="G36" s="35" t="s">
        <v>136</v>
      </c>
      <c r="H36" s="35" t="s">
        <v>136</v>
      </c>
      <c r="I36" s="35" t="s">
        <v>136</v>
      </c>
      <c r="J36" s="35" t="s">
        <v>136</v>
      </c>
      <c r="K36" s="1"/>
    </row>
    <row r="37" spans="1:11" ht="18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8" customHeight="1">
      <c r="A38" s="1"/>
      <c r="B38" s="40" t="s">
        <v>21</v>
      </c>
      <c r="C38" s="40" t="s">
        <v>21</v>
      </c>
      <c r="D38" s="40" t="s">
        <v>21</v>
      </c>
      <c r="E38" s="35" t="s">
        <v>137</v>
      </c>
      <c r="F38" s="35" t="s">
        <v>137</v>
      </c>
      <c r="G38" s="35" t="s">
        <v>137</v>
      </c>
      <c r="H38" s="35" t="s">
        <v>137</v>
      </c>
      <c r="I38" s="35" t="s">
        <v>137</v>
      </c>
      <c r="J38" s="35" t="s">
        <v>137</v>
      </c>
      <c r="K38" s="1"/>
    </row>
    <row r="39" spans="1:11" ht="18" customHeight="1">
      <c r="A39" s="1"/>
      <c r="B39" s="40" t="s">
        <v>21</v>
      </c>
      <c r="C39" s="40" t="s">
        <v>21</v>
      </c>
      <c r="D39" s="40" t="s">
        <v>21</v>
      </c>
      <c r="E39" s="35" t="s">
        <v>137</v>
      </c>
      <c r="F39" s="35" t="s">
        <v>137</v>
      </c>
      <c r="G39" s="35" t="s">
        <v>137</v>
      </c>
      <c r="H39" s="35" t="s">
        <v>137</v>
      </c>
      <c r="I39" s="35" t="s">
        <v>137</v>
      </c>
      <c r="J39" s="35" t="s">
        <v>137</v>
      </c>
      <c r="K39" s="1"/>
    </row>
    <row r="40" spans="1:11" ht="18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8" customHeight="1">
      <c r="A41" s="1"/>
      <c r="B41" s="41" t="s">
        <v>23</v>
      </c>
      <c r="C41" s="41" t="s">
        <v>23</v>
      </c>
      <c r="D41" s="41" t="s">
        <v>23</v>
      </c>
      <c r="E41" s="35" t="s">
        <v>138</v>
      </c>
      <c r="F41" s="35" t="s">
        <v>138</v>
      </c>
      <c r="G41" s="35" t="s">
        <v>138</v>
      </c>
      <c r="H41" s="35" t="s">
        <v>138</v>
      </c>
      <c r="I41" s="35" t="s">
        <v>138</v>
      </c>
      <c r="J41" s="35" t="s">
        <v>138</v>
      </c>
      <c r="K41" s="1"/>
    </row>
    <row r="42" spans="1:11" ht="18" customHeight="1">
      <c r="A42" s="1"/>
      <c r="B42" s="41" t="s">
        <v>23</v>
      </c>
      <c r="C42" s="41" t="s">
        <v>23</v>
      </c>
      <c r="D42" s="41" t="s">
        <v>23</v>
      </c>
      <c r="E42" s="35" t="s">
        <v>138</v>
      </c>
      <c r="F42" s="35" t="s">
        <v>138</v>
      </c>
      <c r="G42" s="35" t="s">
        <v>138</v>
      </c>
      <c r="H42" s="35" t="s">
        <v>138</v>
      </c>
      <c r="I42" s="35" t="s">
        <v>138</v>
      </c>
      <c r="J42" s="35" t="s">
        <v>138</v>
      </c>
      <c r="K42" s="1"/>
    </row>
    <row r="43" spans="1:11" ht="18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8" customHeight="1">
      <c r="A44" s="1"/>
      <c r="B44" s="34" t="s">
        <v>139</v>
      </c>
      <c r="C44" s="34" t="s">
        <v>139</v>
      </c>
      <c r="D44" s="34" t="s">
        <v>139</v>
      </c>
      <c r="E44" s="34" t="s">
        <v>139</v>
      </c>
      <c r="F44" s="34" t="s">
        <v>139</v>
      </c>
      <c r="G44" s="34" t="s">
        <v>139</v>
      </c>
      <c r="H44" s="34" t="s">
        <v>139</v>
      </c>
      <c r="I44" s="34" t="s">
        <v>139</v>
      </c>
      <c r="J44" s="34" t="s">
        <v>139</v>
      </c>
      <c r="K44" s="1"/>
    </row>
    <row r="45" spans="1:11" ht="18" customHeight="1">
      <c r="A45" s="1"/>
      <c r="B45" s="34" t="s">
        <v>139</v>
      </c>
      <c r="C45" s="34" t="s">
        <v>139</v>
      </c>
      <c r="D45" s="34" t="s">
        <v>139</v>
      </c>
      <c r="E45" s="34" t="s">
        <v>139</v>
      </c>
      <c r="F45" s="34" t="s">
        <v>139</v>
      </c>
      <c r="G45" s="34" t="s">
        <v>139</v>
      </c>
      <c r="H45" s="34" t="s">
        <v>139</v>
      </c>
      <c r="I45" s="34" t="s">
        <v>139</v>
      </c>
      <c r="J45" s="34" t="s">
        <v>139</v>
      </c>
      <c r="K45" s="1"/>
    </row>
    <row r="46" spans="1:11" ht="18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27" customHeight="1">
      <c r="A47" s="1"/>
      <c r="B47" s="29" t="s">
        <v>140</v>
      </c>
      <c r="C47" s="29" t="s">
        <v>140</v>
      </c>
      <c r="D47" s="29" t="s">
        <v>140</v>
      </c>
      <c r="E47" s="29" t="s">
        <v>140</v>
      </c>
      <c r="F47" s="29" t="s">
        <v>140</v>
      </c>
      <c r="G47" s="29" t="s">
        <v>140</v>
      </c>
      <c r="H47" s="29" t="s">
        <v>140</v>
      </c>
      <c r="I47" s="29" t="s">
        <v>140</v>
      </c>
      <c r="J47" s="29" t="s">
        <v>140</v>
      </c>
      <c r="K47" s="1"/>
    </row>
    <row r="48" spans="1:1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8" customHeight="1">
      <c r="A49" s="1"/>
      <c r="B49" s="35" t="s">
        <v>141</v>
      </c>
      <c r="C49" s="35" t="s">
        <v>141</v>
      </c>
      <c r="D49" s="35" t="s">
        <v>141</v>
      </c>
      <c r="E49" s="35" t="s">
        <v>141</v>
      </c>
      <c r="F49" s="35" t="s">
        <v>141</v>
      </c>
      <c r="G49" s="35" t="s">
        <v>141</v>
      </c>
      <c r="H49" s="35" t="s">
        <v>141</v>
      </c>
      <c r="I49" s="35" t="s">
        <v>141</v>
      </c>
      <c r="J49" s="35" t="s">
        <v>141</v>
      </c>
      <c r="K49" s="1"/>
    </row>
    <row r="50" spans="1:11" ht="18" customHeight="1">
      <c r="A50" s="1"/>
      <c r="B50" s="35" t="s">
        <v>141</v>
      </c>
      <c r="C50" s="35" t="s">
        <v>141</v>
      </c>
      <c r="D50" s="35" t="s">
        <v>141</v>
      </c>
      <c r="E50" s="35" t="s">
        <v>141</v>
      </c>
      <c r="F50" s="35" t="s">
        <v>141</v>
      </c>
      <c r="G50" s="35" t="s">
        <v>141</v>
      </c>
      <c r="H50" s="35" t="s">
        <v>141</v>
      </c>
      <c r="I50" s="35" t="s">
        <v>141</v>
      </c>
      <c r="J50" s="35" t="s">
        <v>141</v>
      </c>
      <c r="K50" s="1"/>
    </row>
    <row r="51" spans="1:1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8" customHeight="1">
      <c r="A52" s="1"/>
      <c r="B52" s="36" t="s">
        <v>142</v>
      </c>
      <c r="C52" s="36" t="s">
        <v>142</v>
      </c>
      <c r="D52" s="36" t="s">
        <v>142</v>
      </c>
      <c r="E52" s="36" t="s">
        <v>142</v>
      </c>
      <c r="F52" s="36" t="s">
        <v>142</v>
      </c>
      <c r="G52" s="36" t="s">
        <v>142</v>
      </c>
      <c r="H52" s="36" t="s">
        <v>142</v>
      </c>
      <c r="I52" s="36" t="s">
        <v>142</v>
      </c>
      <c r="J52" s="36" t="s">
        <v>142</v>
      </c>
      <c r="K52" s="1"/>
    </row>
    <row r="53" spans="1:11" ht="18" customHeight="1">
      <c r="A53" s="1"/>
      <c r="B53" s="36" t="s">
        <v>142</v>
      </c>
      <c r="C53" s="36" t="s">
        <v>142</v>
      </c>
      <c r="D53" s="36" t="s">
        <v>142</v>
      </c>
      <c r="E53" s="36" t="s">
        <v>142</v>
      </c>
      <c r="F53" s="36" t="s">
        <v>142</v>
      </c>
      <c r="G53" s="36" t="s">
        <v>142</v>
      </c>
      <c r="H53" s="36" t="s">
        <v>142</v>
      </c>
      <c r="I53" s="36" t="s">
        <v>142</v>
      </c>
      <c r="J53" s="36" t="s">
        <v>142</v>
      </c>
      <c r="K53" s="1"/>
    </row>
    <row r="54" spans="1:1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8" customHeight="1">
      <c r="A55" s="1"/>
      <c r="B55" s="35" t="s">
        <v>143</v>
      </c>
      <c r="C55" s="35" t="s">
        <v>143</v>
      </c>
      <c r="D55" s="35" t="s">
        <v>143</v>
      </c>
      <c r="E55" s="35" t="s">
        <v>143</v>
      </c>
      <c r="F55" s="35" t="s">
        <v>143</v>
      </c>
      <c r="G55" s="35" t="s">
        <v>143</v>
      </c>
      <c r="H55" s="35" t="s">
        <v>143</v>
      </c>
      <c r="I55" s="35" t="s">
        <v>143</v>
      </c>
      <c r="J55" s="35" t="s">
        <v>143</v>
      </c>
      <c r="K55" s="1"/>
    </row>
    <row r="56" spans="1:11" ht="18" customHeight="1">
      <c r="A56" s="1"/>
      <c r="B56" s="35" t="s">
        <v>143</v>
      </c>
      <c r="C56" s="35" t="s">
        <v>143</v>
      </c>
      <c r="D56" s="35" t="s">
        <v>143</v>
      </c>
      <c r="E56" s="35" t="s">
        <v>143</v>
      </c>
      <c r="F56" s="35" t="s">
        <v>143</v>
      </c>
      <c r="G56" s="35" t="s">
        <v>143</v>
      </c>
      <c r="H56" s="35" t="s">
        <v>143</v>
      </c>
      <c r="I56" s="35" t="s">
        <v>143</v>
      </c>
      <c r="J56" s="35" t="s">
        <v>143</v>
      </c>
      <c r="K56" s="1"/>
    </row>
    <row r="57" spans="1:1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8" customHeight="1">
      <c r="A58" s="1"/>
      <c r="B58" s="36" t="s">
        <v>144</v>
      </c>
      <c r="C58" s="36" t="s">
        <v>144</v>
      </c>
      <c r="D58" s="36" t="s">
        <v>144</v>
      </c>
      <c r="E58" s="36" t="s">
        <v>144</v>
      </c>
      <c r="F58" s="36" t="s">
        <v>144</v>
      </c>
      <c r="G58" s="36" t="s">
        <v>144</v>
      </c>
      <c r="H58" s="36" t="s">
        <v>144</v>
      </c>
      <c r="I58" s="36" t="s">
        <v>144</v>
      </c>
      <c r="J58" s="36" t="s">
        <v>144</v>
      </c>
      <c r="K58" s="1"/>
    </row>
    <row r="59" spans="1:11" ht="18" customHeight="1">
      <c r="A59" s="1"/>
      <c r="B59" s="36" t="s">
        <v>144</v>
      </c>
      <c r="C59" s="36" t="s">
        <v>144</v>
      </c>
      <c r="D59" s="36" t="s">
        <v>144</v>
      </c>
      <c r="E59" s="36" t="s">
        <v>144</v>
      </c>
      <c r="F59" s="36" t="s">
        <v>144</v>
      </c>
      <c r="G59" s="36" t="s">
        <v>144</v>
      </c>
      <c r="H59" s="36" t="s">
        <v>144</v>
      </c>
      <c r="I59" s="36" t="s">
        <v>144</v>
      </c>
      <c r="J59" s="36" t="s">
        <v>144</v>
      </c>
      <c r="K59" s="1"/>
    </row>
    <row r="60" spans="1:1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8" customHeight="1">
      <c r="A61" s="1"/>
      <c r="B61" s="35" t="s">
        <v>145</v>
      </c>
      <c r="C61" s="35" t="s">
        <v>145</v>
      </c>
      <c r="D61" s="35" t="s">
        <v>145</v>
      </c>
      <c r="E61" s="35" t="s">
        <v>145</v>
      </c>
      <c r="F61" s="35" t="s">
        <v>145</v>
      </c>
      <c r="G61" s="35" t="s">
        <v>145</v>
      </c>
      <c r="H61" s="35" t="s">
        <v>145</v>
      </c>
      <c r="I61" s="35" t="s">
        <v>145</v>
      </c>
      <c r="J61" s="35" t="s">
        <v>145</v>
      </c>
      <c r="K61" s="1"/>
    </row>
    <row r="62" spans="1:11" ht="18" customHeight="1">
      <c r="A62" s="1"/>
      <c r="B62" s="35" t="s">
        <v>145</v>
      </c>
      <c r="C62" s="35" t="s">
        <v>145</v>
      </c>
      <c r="D62" s="35" t="s">
        <v>145</v>
      </c>
      <c r="E62" s="35" t="s">
        <v>145</v>
      </c>
      <c r="F62" s="35" t="s">
        <v>145</v>
      </c>
      <c r="G62" s="35" t="s">
        <v>145</v>
      </c>
      <c r="H62" s="35" t="s">
        <v>145</v>
      </c>
      <c r="I62" s="35" t="s">
        <v>145</v>
      </c>
      <c r="J62" s="35" t="s">
        <v>145</v>
      </c>
      <c r="K62" s="1"/>
    </row>
    <row r="63" spans="1:1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27" customHeight="1">
      <c r="A65" s="1"/>
      <c r="B65" s="29" t="s">
        <v>146</v>
      </c>
      <c r="C65" s="29" t="s">
        <v>146</v>
      </c>
      <c r="D65" s="29" t="s">
        <v>146</v>
      </c>
      <c r="E65" s="29" t="s">
        <v>146</v>
      </c>
      <c r="F65" s="29" t="s">
        <v>146</v>
      </c>
      <c r="G65" s="29" t="s">
        <v>146</v>
      </c>
      <c r="H65" s="29" t="s">
        <v>146</v>
      </c>
      <c r="I65" s="29" t="s">
        <v>146</v>
      </c>
      <c r="J65" s="29" t="s">
        <v>146</v>
      </c>
      <c r="K65" s="1"/>
    </row>
    <row r="66" spans="1:1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8" customHeight="1">
      <c r="A67" s="1"/>
      <c r="B67" s="38" t="s">
        <v>147</v>
      </c>
      <c r="C67" s="38" t="s">
        <v>147</v>
      </c>
      <c r="D67" s="38" t="s">
        <v>147</v>
      </c>
      <c r="E67" s="38" t="s">
        <v>147</v>
      </c>
      <c r="F67" s="38" t="s">
        <v>147</v>
      </c>
      <c r="G67" s="38" t="s">
        <v>147</v>
      </c>
      <c r="H67" s="38" t="s">
        <v>147</v>
      </c>
      <c r="I67" s="38" t="s">
        <v>147</v>
      </c>
      <c r="J67" s="38" t="s">
        <v>147</v>
      </c>
      <c r="K67" s="1"/>
    </row>
    <row r="68" spans="1:11" ht="18" customHeight="1">
      <c r="A68" s="1"/>
      <c r="B68" s="42" t="s">
        <v>148</v>
      </c>
      <c r="C68" s="42" t="s">
        <v>148</v>
      </c>
      <c r="D68" s="42" t="s">
        <v>148</v>
      </c>
      <c r="E68" s="42" t="s">
        <v>148</v>
      </c>
      <c r="F68" s="42" t="s">
        <v>148</v>
      </c>
      <c r="G68" s="42" t="s">
        <v>148</v>
      </c>
      <c r="H68" s="42" t="s">
        <v>148</v>
      </c>
      <c r="I68" s="42" t="s">
        <v>148</v>
      </c>
      <c r="J68" s="42" t="s">
        <v>148</v>
      </c>
      <c r="K68" s="1"/>
    </row>
    <row r="69" spans="1:11" ht="18" customHeight="1">
      <c r="A69" s="1"/>
      <c r="B69" s="38" t="s">
        <v>149</v>
      </c>
      <c r="C69" s="38" t="s">
        <v>149</v>
      </c>
      <c r="D69" s="38" t="s">
        <v>149</v>
      </c>
      <c r="E69" s="38" t="s">
        <v>149</v>
      </c>
      <c r="F69" s="38" t="s">
        <v>149</v>
      </c>
      <c r="G69" s="38" t="s">
        <v>149</v>
      </c>
      <c r="H69" s="38" t="s">
        <v>149</v>
      </c>
      <c r="I69" s="38" t="s">
        <v>149</v>
      </c>
      <c r="J69" s="38" t="s">
        <v>149</v>
      </c>
      <c r="K69" s="1"/>
    </row>
    <row r="70" spans="1:11" ht="18" customHeight="1">
      <c r="A70" s="1"/>
      <c r="B70" s="42" t="s">
        <v>150</v>
      </c>
      <c r="C70" s="42" t="s">
        <v>150</v>
      </c>
      <c r="D70" s="42" t="s">
        <v>150</v>
      </c>
      <c r="E70" s="42" t="s">
        <v>150</v>
      </c>
      <c r="F70" s="42" t="s">
        <v>150</v>
      </c>
      <c r="G70" s="42" t="s">
        <v>150</v>
      </c>
      <c r="H70" s="42" t="s">
        <v>150</v>
      </c>
      <c r="I70" s="42" t="s">
        <v>150</v>
      </c>
      <c r="J70" s="42" t="s">
        <v>150</v>
      </c>
      <c r="K70" s="1"/>
    </row>
    <row r="71" spans="1:11" ht="18" customHeight="1">
      <c r="A71" s="1"/>
      <c r="B71" s="38" t="s">
        <v>151</v>
      </c>
      <c r="C71" s="38" t="s">
        <v>151</v>
      </c>
      <c r="D71" s="38" t="s">
        <v>151</v>
      </c>
      <c r="E71" s="38" t="s">
        <v>151</v>
      </c>
      <c r="F71" s="38" t="s">
        <v>151</v>
      </c>
      <c r="G71" s="38" t="s">
        <v>151</v>
      </c>
      <c r="H71" s="38" t="s">
        <v>151</v>
      </c>
      <c r="I71" s="38" t="s">
        <v>151</v>
      </c>
      <c r="J71" s="38" t="s">
        <v>151</v>
      </c>
      <c r="K71" s="1"/>
    </row>
    <row r="72" spans="1:11" ht="18" customHeight="1">
      <c r="A72" s="1"/>
      <c r="B72" s="42" t="s">
        <v>152</v>
      </c>
      <c r="C72" s="42" t="s">
        <v>152</v>
      </c>
      <c r="D72" s="42" t="s">
        <v>152</v>
      </c>
      <c r="E72" s="42" t="s">
        <v>152</v>
      </c>
      <c r="F72" s="42" t="s">
        <v>152</v>
      </c>
      <c r="G72" s="42" t="s">
        <v>152</v>
      </c>
      <c r="H72" s="42" t="s">
        <v>152</v>
      </c>
      <c r="I72" s="42" t="s">
        <v>152</v>
      </c>
      <c r="J72" s="42" t="s">
        <v>152</v>
      </c>
      <c r="K72" s="1"/>
    </row>
    <row r="73" spans="1:11" ht="18" customHeight="1">
      <c r="A73" s="1"/>
      <c r="B73" s="38" t="s">
        <v>153</v>
      </c>
      <c r="C73" s="38" t="s">
        <v>153</v>
      </c>
      <c r="D73" s="38" t="s">
        <v>153</v>
      </c>
      <c r="E73" s="38" t="s">
        <v>153</v>
      </c>
      <c r="F73" s="38" t="s">
        <v>153</v>
      </c>
      <c r="G73" s="38" t="s">
        <v>153</v>
      </c>
      <c r="H73" s="38" t="s">
        <v>153</v>
      </c>
      <c r="I73" s="38" t="s">
        <v>153</v>
      </c>
      <c r="J73" s="38" t="s">
        <v>153</v>
      </c>
      <c r="K73" s="1"/>
    </row>
    <row r="74" spans="1:11" ht="18" customHeight="1">
      <c r="A74" s="1"/>
      <c r="B74" s="42" t="s">
        <v>154</v>
      </c>
      <c r="C74" s="42" t="s">
        <v>154</v>
      </c>
      <c r="D74" s="42" t="s">
        <v>154</v>
      </c>
      <c r="E74" s="42" t="s">
        <v>154</v>
      </c>
      <c r="F74" s="42" t="s">
        <v>154</v>
      </c>
      <c r="G74" s="42" t="s">
        <v>154</v>
      </c>
      <c r="H74" s="42" t="s">
        <v>154</v>
      </c>
      <c r="I74" s="42" t="s">
        <v>154</v>
      </c>
      <c r="J74" s="42" t="s">
        <v>154</v>
      </c>
      <c r="K74" s="1"/>
    </row>
    <row r="75" spans="1:11" ht="18" customHeight="1">
      <c r="A75" s="1"/>
      <c r="B75" s="38" t="s">
        <v>155</v>
      </c>
      <c r="C75" s="38" t="s">
        <v>155</v>
      </c>
      <c r="D75" s="38" t="s">
        <v>155</v>
      </c>
      <c r="E75" s="38" t="s">
        <v>155</v>
      </c>
      <c r="F75" s="38" t="s">
        <v>155</v>
      </c>
      <c r="G75" s="38" t="s">
        <v>155</v>
      </c>
      <c r="H75" s="38" t="s">
        <v>155</v>
      </c>
      <c r="I75" s="38" t="s">
        <v>155</v>
      </c>
      <c r="J75" s="38" t="s">
        <v>155</v>
      </c>
      <c r="K75" s="1"/>
    </row>
    <row r="76" spans="1:11" ht="18" customHeight="1">
      <c r="A76" s="1"/>
      <c r="B76" s="42" t="s">
        <v>156</v>
      </c>
      <c r="C76" s="42" t="s">
        <v>156</v>
      </c>
      <c r="D76" s="42" t="s">
        <v>156</v>
      </c>
      <c r="E76" s="42" t="s">
        <v>156</v>
      </c>
      <c r="F76" s="42" t="s">
        <v>156</v>
      </c>
      <c r="G76" s="42" t="s">
        <v>156</v>
      </c>
      <c r="H76" s="42" t="s">
        <v>156</v>
      </c>
      <c r="I76" s="42" t="s">
        <v>156</v>
      </c>
      <c r="J76" s="42" t="s">
        <v>156</v>
      </c>
      <c r="K76" s="1"/>
    </row>
    <row r="77" spans="1:11" ht="18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8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</sheetData>
  <mergeCells count="39">
    <mergeCell ref="B75:J75"/>
    <mergeCell ref="B76:J76"/>
    <mergeCell ref="B70:J70"/>
    <mergeCell ref="B71:J71"/>
    <mergeCell ref="B72:J72"/>
    <mergeCell ref="B73:J73"/>
    <mergeCell ref="B74:J74"/>
    <mergeCell ref="B61:J62"/>
    <mergeCell ref="B65:J65"/>
    <mergeCell ref="B67:J67"/>
    <mergeCell ref="B68:J68"/>
    <mergeCell ref="B69:J69"/>
    <mergeCell ref="B47:J47"/>
    <mergeCell ref="B49:J50"/>
    <mergeCell ref="B52:J53"/>
    <mergeCell ref="B55:J56"/>
    <mergeCell ref="B58:J59"/>
    <mergeCell ref="B38:D39"/>
    <mergeCell ref="E38:J39"/>
    <mergeCell ref="B41:D42"/>
    <mergeCell ref="E41:J42"/>
    <mergeCell ref="B44:J45"/>
    <mergeCell ref="B28:D30"/>
    <mergeCell ref="E28:J30"/>
    <mergeCell ref="B33:J33"/>
    <mergeCell ref="B35:D36"/>
    <mergeCell ref="E35:J36"/>
    <mergeCell ref="B16:D18"/>
    <mergeCell ref="E16:J18"/>
    <mergeCell ref="B20:D22"/>
    <mergeCell ref="E20:J22"/>
    <mergeCell ref="B24:D26"/>
    <mergeCell ref="E24:J26"/>
    <mergeCell ref="B2:J2"/>
    <mergeCell ref="B6:J6"/>
    <mergeCell ref="B8:D10"/>
    <mergeCell ref="E8:J10"/>
    <mergeCell ref="B12:D14"/>
    <mergeCell ref="E12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Impact assessment</vt:lpstr>
      <vt:lpstr>Worked example</vt:lpstr>
      <vt:lpstr>Instructions and resources</vt:lpstr>
    </vt:vector>
  </TitlesOfParts>
  <Company>stakeholdermapcom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Change Impact Assessment</dc:title>
  <dc:subject>Change Management</dc:subject>
  <cp:lastModifiedBy>Tam Morphy</cp:lastModifiedBy>
  <dcterms:modified xsi:type="dcterms:W3CDTF">2026-11-07T22:22:38Z</dcterms:modified>
</cp:coreProperties>
</file>